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33" documentId="120_S{2AC9BD13-BADA-5192-A53E-5A8FF88502F6}" xr6:coauthVersionLast="47" xr6:coauthVersionMax="47" xr10:uidLastSave="{CA8D02E5-253E-4642-9FCB-C6EE4DF3DFA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6"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<sst xmlns="http://schemas.openxmlformats.org/spreadsheetml/2006/main" count="180282" uniqueCount="39123">
  <si>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</si>
  <si>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</si>
  <si>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</si>
  <si>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</si>
  <si>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</si>
  <si>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</si>
  <si>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</si>
  <si>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</si>
  <si>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</si>
  <si>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</si>
  <si>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</si>
  <si>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</si>
  <si>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</si>
  <si>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</si>
  <si>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</si>
  <si>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</si>
  <si>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</si>
  <si>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</si>
  <si>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</si>
  <si>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</si>
  <si>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</si>
  <si>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</si>
  <si>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</si>
  <si>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</si>
  <si>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</si>
  <si>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</si>
  <si>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</si>
  <si>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</si>
  <si>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</si>
  <si>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</si>
  <si>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</si>
  <si>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</si>
  <si>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</si>
  <si>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</si>
  <si>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</si>
  <si>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</si>
  <si>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</si>
  <si>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</si>
  <si>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</si>
  <si>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</si>
  <si>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</si>
  <si>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</si>
  <si>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</si>
  <si>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</si>
  <si>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</si>
  <si>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</si>
  <si>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</si>
  <si>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</si>
  <si>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</si>
  <si>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</si>
  <si>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</si>
  <si>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</si>
  <si>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</si>
  <si>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</si>
  <si>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</si>
  <si>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</si>
  <si>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</si>
  <si>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</si>
  <si>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</si>
  <si>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</si>
  <si>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</si>
  <si>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</si>
  <si>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</si>
  <si>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</si>
  <si>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</si>
  <si>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</si>
  <si>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</si>
  <si>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</si>
  <si>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</si>
  <si>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</si>
  <si>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</si>
  <si>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</si>
  <si>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</si>
  <si>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</si>
  <si>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</si>
  <si>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</si>
  <si>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</si>
  <si>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</si>
  <si>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</si>
  <si>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</si>
  <si>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</si>
  <si>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</si>
  <si>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</si>
  <si>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</si>
  <si>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</si>
  <si>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</si>
  <si>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</si>
  <si>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</si>
  <si>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</si>
  <si>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</si>
  <si>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</si>
  <si>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</si>
  <si>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</si>
  <si>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</si>
  <si>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</si>
  <si>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</si>
  <si>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</si>
  <si>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</si>
  <si>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</si>
  <si>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</si>
  <si>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</si>
  <si>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</si>
  <si>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</si>
  <si>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</si>
  <si>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</si>
  <si>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</si>
  <si>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</si>
  <si>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</si>
  <si>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</si>
  <si>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</si>
  <si>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</si>
  <si>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</si>
  <si>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</si>
  <si>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</si>
  <si>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</si>
  <si>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</si>
  <si>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</si>
  <si>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</si>
  <si>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</si>
  <si>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</si>
  <si>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</si>
  <si>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</si>
  <si>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</si>
  <si>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</si>
  <si>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</si>
  <si>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</si>
  <si>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</si>
  <si>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</si>
  <si>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</si>
  <si>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</si>
  <si>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</si>
  <si>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</si>
  <si>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</si>
  <si>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</si>
  <si>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</si>
  <si>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</si>
  <si>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</si>
  <si>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</si>
  <si>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</si>
  <si>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</si>
  <si>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</si>
  <si>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</si>
  <si>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</si>
  <si>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</si>
  <si>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</si>
  <si>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</si>
  <si>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</si>
  <si>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</si>
  <si>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</si>
  <si>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</si>
  <si>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</si>
  <si>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</si>
  <si>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</si>
  <si>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</si>
  <si>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</si>
  <si>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</si>
  <si>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</si>
  <si>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</si>
  <si>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</si>
  <si>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</si>
  <si>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</si>
  <si>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</si>
  <si>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</si>
  <si>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</si>
  <si>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</si>
  <si>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</si>
  <si>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</si>
  <si>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</si>
  <si>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</si>
  <si>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</si>
  <si>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</si>
  <si>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</si>
  <si>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</si>
  <si>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</si>
  <si>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</si>
  <si>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</si>
  <si>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</si>
  <si>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</si>
  <si>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</si>
  <si>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</si>
  <si>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</si>
  <si>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</si>
  <si>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</si>
  <si>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</si>
  <si>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</si>
  <si>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</si>
  <si>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</si>
  <si>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</si>
  <si>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</si>
  <si>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</si>
  <si>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</si>
  <si>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</si>
  <si>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</si>
  <si>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</si>
  <si>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</si>
  <si>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</si>
  <si>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</si>
  <si>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</si>
  <si>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</si>
  <si>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</si>
  <si>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</si>
  <si>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</si>
  <si>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</si>
  <si>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</si>
  <si>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</si>
  <si>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</si>
  <si>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</si>
  <si>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</si>
  <si>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</si>
  <si>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</si>
  <si>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</si>
  <si>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</si>
  <si>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</si>
  <si>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</si>
  <si>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</si>
  <si>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</si>
  <si>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</si>
  <si>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</si>
  <si>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</si>
  <si>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</si>
  <si>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</si>
  <si>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</si>
  <si>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</si>
  <si>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</si>
  <si>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</si>
  <si>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</si>
  <si>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</si>
  <si>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</si>
  <si>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</si>
  <si>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</si>
  <si>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</si>
  <si>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</si>
  <si>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</si>
  <si>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</si>
  <si>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</si>
  <si>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</si>
  <si>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</si>
  <si>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</si>
  <si>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</si>
  <si>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</si>
  <si>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</si>
  <si>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</si>
  <si>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</si>
  <si>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</si>
  <si>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</si>
  <si>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</si>
  <si>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</si>
  <si>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</si>
  <si>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</si>
  <si>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</si>
  <si>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</si>
  <si>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</si>
  <si>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</si>
  <si>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</si>
  <si>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</si>
  <si>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</si>
  <si>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</si>
  <si>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</si>
  <si>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</si>
  <si>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</si>
  <si>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</si>
  <si>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</si>
  <si>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</si>
  <si>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</si>
  <si>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</si>
  <si>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</si>
  <si>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</si>
  <si>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</si>
  <si>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</si>
  <si>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</si>
  <si>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</si>
  <si>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</si>
  <si>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</si>
  <si>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</si>
  <si>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</si>
  <si>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</si>
  <si>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</si>
  <si>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</si>
  <si>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</si>
  <si>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</si>
  <si>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</si>
  <si>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</si>
  <si>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</si>
  <si>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</si>
  <si>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</si>
  <si>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</si>
  <si>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</si>
  <si>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</si>
  <si>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</si>
  <si>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</si>
  <si>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</si>
  <si>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</si>
  <si>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</si>
  <si>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</si>
  <si>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</si>
  <si>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</si>
  <si>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</si>
  <si>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</si>
  <si>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</si>
  <si>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</si>
  <si>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</si>
  <si>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</si>
  <si>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</si>
  <si>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</si>
  <si>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</si>
  <si>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</si>
  <si>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</si>
  <si>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</si>
  <si>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</si>
  <si>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</si>
  <si>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</si>
  <si>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</si>
  <si>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</si>
  <si>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</si>
  <si>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</si>
  <si>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</si>
  <si>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</si>
  <si>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</si>
  <si>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</si>
  <si>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</si>
  <si>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</si>
  <si>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</si>
  <si>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</si>
  <si>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</si>
  <si>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</si>
  <si>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</si>
  <si>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</si>
  <si>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</si>
  <si>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</si>
  <si>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</si>
  <si>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</si>
  <si>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</si>
  <si>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</si>
  <si>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</si>
  <si>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</si>
  <si>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</si>
  <si>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</si>
  <si>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</si>
  <si>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</si>
  <si>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</si>
  <si>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</si>
  <si>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</si>
  <si>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</si>
  <si>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</si>
  <si>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</si>
  <si>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</si>
  <si>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</si>
  <si>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</si>
  <si>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</si>
  <si>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</si>
  <si>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</si>
  <si>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</si>
  <si>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</si>
  <si>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</si>
  <si>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</si>
  <si>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</si>
  <si>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</si>
  <si>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</si>
  <si>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</si>
  <si>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</si>
  <si>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</si>
  <si>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</si>
  <si>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</si>
  <si>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</si>
  <si>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</si>
  <si>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</si>
  <si>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</si>
  <si>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</si>
  <si>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</si>
  <si>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</si>
  <si>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</si>
  <si>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</si>
  <si>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</si>
  <si>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</si>
  <si>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</si>
  <si>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</si>
  <si>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</si>
  <si>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</si>
  <si>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</si>
  <si>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</si>
  <si>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</si>
  <si>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</si>
  <si>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</si>
  <si>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</si>
  <si>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</si>
  <si>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</si>
  <si>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</si>
  <si>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</si>
  <si>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</si>
  <si>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</si>
  <si>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</si>
  <si>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</si>
  <si>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</si>
  <si>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</si>
  <si>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</si>
  <si>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</si>
  <si>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</si>
  <si>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</si>
  <si>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</si>
  <si>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</si>
  <si>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</si>
  <si>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</si>
  <si>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</si>
  <si>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</si>
  <si>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</si>
  <si>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</si>
  <si>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</si>
  <si>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</si>
  <si>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</si>
  <si>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</si>
  <si>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</si>
  <si>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</si>
  <si>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</si>
  <si>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</si>
  <si>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</si>
  <si>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</si>
  <si>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</si>
  <si>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</si>
  <si>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</si>
  <si>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</si>
  <si>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</si>
  <si>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</si>
  <si>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</si>
  <si>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</si>
  <si>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</si>
  <si>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</si>
  <si>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</si>
  <si>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</si>
  <si>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</si>
  <si>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</si>
  <si>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</si>
  <si>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</si>
  <si>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</si>
  <si>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</si>
  <si>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</si>
  <si>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</si>
  <si>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</si>
  <si>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</si>
  <si>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</si>
  <si>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</si>
  <si>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</si>
  <si>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</si>
  <si>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</si>
  <si>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</si>
  <si>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</si>
  <si>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</si>
  <si>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</si>
  <si>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</si>
  <si>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</si>
  <si>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</si>
  <si>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</si>
  <si>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</si>
  <si>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</si>
  <si>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</si>
  <si>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</si>
  <si>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</si>
  <si>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</si>
  <si>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</si>
  <si>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</si>
  <si>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</si>
  <si>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</si>
  <si>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</si>
  <si>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</si>
  <si>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</si>
  <si>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</si>
  <si>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</si>
  <si>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</si>
  <si>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</si>
  <si>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</si>
  <si>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</si>
  <si>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</si>
  <si>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</si>
  <si>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</si>
  <si>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</si>
  <si>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</si>
  <si>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</si>
  <si>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</si>
  <si>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</si>
  <si>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</si>
  <si>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</si>
  <si>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</si>
  <si>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</si>
  <si>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</si>
  <si>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</si>
  <si>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</si>
  <si>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</si>
  <si>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</si>
  <si>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</si>
  <si>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</si>
  <si>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</si>
  <si>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</si>
  <si>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</si>
  <si>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</si>
  <si>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</si>
  <si>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</si>
  <si>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</si>
  <si>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</si>
  <si>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</si>
  <si>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</si>
  <si>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</si>
  <si>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</si>
  <si>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</si>
  <si>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</si>
  <si>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</si>
  <si>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</si>
  <si>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</si>
  <si>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</si>
  <si>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</si>
  <si>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</si>
  <si>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</si>
  <si>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</si>
  <si>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</si>
  <si>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</si>
  <si>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</si>
  <si>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</si>
  <si>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</si>
  <si>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</si>
  <si>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</si>
  <si>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</si>
  <si>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</si>
  <si>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</si>
  <si>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</si>
  <si>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</si>
  <si>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</si>
  <si>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</si>
  <si>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</si>
  <si>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</si>
  <si>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</si>
  <si>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</si>
  <si>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</si>
  <si>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</si>
  <si>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</si>
  <si>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</si>
  <si>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</si>
  <si>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</si>
  <si>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</si>
  <si>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</si>
  <si>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</si>
  <si>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</si>
  <si>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</si>
  <si>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</si>
  <si>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</si>
  <si>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</si>
  <si>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</si>
  <si>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</si>
  <si>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</si>
  <si>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</si>
  <si>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</si>
  <si>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</si>
  <si>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</si>
  <si>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</si>
  <si>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</si>
  <si>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</si>
  <si>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</si>
  <si>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</si>
  <si>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</si>
  <si>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</si>
  <si>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</si>
  <si>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</si>
  <si>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</si>
  <si>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</si>
  <si>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</si>
  <si>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</si>
  <si>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</si>
  <si>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</si>
  <si>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</si>
  <si>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</si>
  <si>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</si>
  <si>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</si>
  <si>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</si>
  <si>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</si>
  <si>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</si>
  <si>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</si>
  <si>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</si>
  <si>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</si>
  <si>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</si>
  <si>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</si>
  <si>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</si>
  <si>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</si>
  <si>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</si>
  <si>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</si>
  <si>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</si>
  <si>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</si>
  <si>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</si>
  <si>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</si>
  <si>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</si>
  <si>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</si>
  <si>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</si>
  <si>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</si>
  <si>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</si>
  <si>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</si>
  <si>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</si>
  <si>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</si>
  <si>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</si>
  <si>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</si>
  <si>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</si>
  <si>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</si>
  <si>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</si>
  <si>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</si>
  <si>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</si>
  <si>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</si>
  <si>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</si>
  <si>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</si>
  <si>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</si>
  <si>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</si>
  <si>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</si>
  <si>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</si>
  <si>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</si>
  <si>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</si>
  <si>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</si>
  <si>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</si>
  <si>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</si>
  <si>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</si>
  <si>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</si>
  <si>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</si>
  <si>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</si>
  <si>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</si>
  <si>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</si>
  <si>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</si>
  <si>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</si>
  <si>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</si>
  <si>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</si>
  <si>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</si>
  <si>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</si>
  <si>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</si>
  <si>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</si>
  <si>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</si>
  <si>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</si>
  <si>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</si>
  <si>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</si>
  <si>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</si>
  <si>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</si>
  <si>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</si>
  <si>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</si>
  <si>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</si>
  <si>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</si>
  <si>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</si>
  <si>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</si>
  <si>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</si>
  <si>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</si>
  <si>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</si>
  <si>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</si>
  <si>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</si>
  <si>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</si>
  <si>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</si>
  <si>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</si>
  <si>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</si>
  <si>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</si>
  <si>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</si>
  <si>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</si>
  <si>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</si>
  <si>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</si>
  <si>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</si>
  <si>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</si>
  <si>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</si>
  <si>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</si>
  <si>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</si>
  <si>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</si>
  <si>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</si>
  <si>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</si>
  <si>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</si>
  <si>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</si>
  <si>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</si>
  <si>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</si>
  <si>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</si>
  <si>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</si>
  <si>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</si>
  <si>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</si>
  <si>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</si>
  <si>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</si>
  <si>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</si>
  <si>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</si>
  <si>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</si>
  <si>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</si>
  <si>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</si>
  <si>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</si>
  <si>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</si>
  <si>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</si>
  <si>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</si>
  <si>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</si>
  <si>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</si>
  <si>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</si>
  <si>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</si>
  <si>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</si>
  <si>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</si>
  <si>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</si>
  <si>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</si>
  <si>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</si>
  <si>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</si>
  <si>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</si>
  <si>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</si>
  <si>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</si>
  <si>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</si>
  <si>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</si>
  <si>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</si>
  <si>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</si>
  <si>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</si>
  <si>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</si>
  <si>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</si>
  <si>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</si>
  <si>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</si>
  <si>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</si>
  <si>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</si>
  <si>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</si>
  <si>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</si>
  <si>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</si>
  <si>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</si>
  <si>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</si>
  <si>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</si>
  <si>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</si>
  <si>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</si>
  <si>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</si>
  <si>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</si>
  <si>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</si>
  <si>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</si>
  <si>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</si>
  <si>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</si>
  <si>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</si>
  <si>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</si>
  <si>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</si>
  <si>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</si>
  <si>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</si>
  <si>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</si>
  <si>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</si>
  <si>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</si>
  <si>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</si>
  <si>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</si>
  <si>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</si>
  <si>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</si>
  <si>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</si>
  <si>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</si>
  <si>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</si>
  <si>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</si>
  <si>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</si>
  <si>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</si>
  <si>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</si>
  <si>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</si>
  <si>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</si>
  <si>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</si>
  <si>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</si>
  <si>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</si>
  <si>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</si>
  <si>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</si>
  <si>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</si>
  <si>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</si>
  <si>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</si>
  <si>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</si>
  <si>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</si>
  <si>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</si>
  <si>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</si>
  <si>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</si>
  <si>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</si>
  <si>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</si>
  <si>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</si>
  <si>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</si>
  <si>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</si>
  <si>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</si>
  <si>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</si>
  <si>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</si>
  <si>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</si>
  <si>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</si>
  <si>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</si>
  <si>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</si>
  <si>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</si>
  <si>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</si>
  <si>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</si>
  <si>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</si>
  <si>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</si>
  <si>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</si>
  <si>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</si>
  <si>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</si>
  <si>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</si>
  <si>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</si>
  <si>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</si>
  <si>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</si>
  <si>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</si>
  <si>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</si>
  <si>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</si>
  <si>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</si>
  <si>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</si>
  <si>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</si>
  <si>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</si>
  <si>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</si>
  <si>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</si>
  <si>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</si>
  <si>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</si>
  <si>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</si>
  <si>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</si>
  <si>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</si>
  <si>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</si>
  <si>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</si>
  <si>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</si>
  <si>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</si>
  <si>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</si>
  <si>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</si>
  <si>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</si>
  <si>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</si>
  <si>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</si>
  <si>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</si>
  <si>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</si>
  <si>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</si>
  <si>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</si>
  <si>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</si>
  <si>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</si>
  <si>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</si>
  <si>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</si>
  <si>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</si>
  <si>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</si>
  <si>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</si>
  <si>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</si>
  <si>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</si>
  <si>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</si>
  <si>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</si>
  <si>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</si>
  <si>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</si>
  <si>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</si>
  <si>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</si>
  <si>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</si>
  <si>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</si>
  <si>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</si>
  <si>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</si>
  <si>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</si>
  <si>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</si>
  <si>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</si>
  <si>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</si>
  <si>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</si>
  <si>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</si>
  <si>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</si>
  <si>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</si>
  <si>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</si>
  <si>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</si>
  <si>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</si>
  <si>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</si>
  <si>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</si>
  <si>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</si>
  <si>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</si>
  <si>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</si>
  <si>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</si>
  <si>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</si>
  <si>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</si>
  <si>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</si>
  <si>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</si>
  <si>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</si>
  <si>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</si>
  <si>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</si>
  <si>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</si>
  <si>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</si>
  <si>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</si>
  <si>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</si>
  <si>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</si>
  <si>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</si>
  <si>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</si>
  <si>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</si>
  <si>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</si>
  <si>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</si>
  <si>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</si>
  <si>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</si>
  <si>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</si>
  <si>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</si>
  <si>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</si>
  <si>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</si>
  <si>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</si>
  <si>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</si>
  <si>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</si>
  <si>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</si>
  <si>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</si>
  <si>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</si>
  <si>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</si>
  <si>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</si>
  <si>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</si>
  <si>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</si>
  <si>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</si>
  <si>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</si>
  <si>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</si>
  <si>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</si>
  <si>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</si>
  <si>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</si>
  <si>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</si>
  <si>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</si>
  <si>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</si>
  <si>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</si>
  <si>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</si>
  <si>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</si>
  <si>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</si>
  <si>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</si>
  <si>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</si>
  <si>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</si>
  <si>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</si>
  <si>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</si>
  <si>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</si>
  <si>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</si>
  <si>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</si>
  <si>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</si>
  <si>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</si>
  <si>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</si>
  <si>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</si>
  <si>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</si>
  <si>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</si>
  <si>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</si>
  <si>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</si>
  <si>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</si>
  <si>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</si>
  <si>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</si>
  <si>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</si>
  <si>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</si>
  <si>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</si>
  <si>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</si>
  <si>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</si>
  <si>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</si>
  <si>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</si>
  <si>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</si>
  <si>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</si>
  <si>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</si>
  <si>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</si>
  <si>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</si>
  <si>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</si>
  <si>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</si>
  <si>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</si>
  <si>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</si>
  <si>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</si>
  <si>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</si>
  <si>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</si>
  <si>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</si>
  <si>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</si>
  <si>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</si>
  <si>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</si>
  <si>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</si>
  <si>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</si>
  <si>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</si>
  <si>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</si>
  <si>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</si>
  <si>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</si>
  <si>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</si>
  <si>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</si>
  <si>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</si>
  <si>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</si>
  <si>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</si>
  <si>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</si>
  <si>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</si>
  <si>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</si>
  <si>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</si>
  <si>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</si>
  <si>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</si>
  <si>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</si>
  <si>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</si>
  <si>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</si>
  <si>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</si>
  <si>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</si>
  <si>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</si>
  <si>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</si>
  <si>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</si>
  <si>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</si>
  <si>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</si>
  <si>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</si>
  <si>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</si>
  <si>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</si>
  <si>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</si>
  <si>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</si>
  <si>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</si>
  <si>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</si>
  <si>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</si>
  <si>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</si>
  <si>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</si>
  <si>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</si>
  <si>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</si>
  <si>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</si>
  <si>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</si>
  <si>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</si>
  <si>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</si>
  <si>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</si>
  <si>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</si>
  <si>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</si>
  <si>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</si>
  <si>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</si>
  <si>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</si>
  <si>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</si>
  <si>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</si>
  <si>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</si>
  <si>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</si>
  <si>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</si>
  <si>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</si>
  <si>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</si>
  <si>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</si>
  <si>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</si>
  <si>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</si>
  <si>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</si>
  <si>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</si>
  <si>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</si>
  <si>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</si>
  <si>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</si>
  <si>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</si>
  <si>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</si>
  <si>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</si>
  <si>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</si>
  <si>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</si>
  <si>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</si>
  <si>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</si>
  <si>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</si>
  <si>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</si>
  <si>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</si>
  <si>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</si>
  <si>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</si>
  <si>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</si>
  <si>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</si>
  <si>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</si>
  <si>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</si>
  <si>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</si>
  <si>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</si>
  <si>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</si>
  <si>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</si>
  <si>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</si>
  <si>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</si>
  <si>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</si>
  <si>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</si>
  <si>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</si>
  <si>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</si>
  <si>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</si>
  <si>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</si>
  <si>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</si>
  <si>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</si>
  <si>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</si>
  <si>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</si>
  <si>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</si>
  <si>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</si>
  <si>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</si>
  <si>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</si>
  <si>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</si>
  <si>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</si>
  <si>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</si>
  <si>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</si>
  <si>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</si>
  <si>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</si>
  <si>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</si>
  <si>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</si>
  <si>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</si>
  <si>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</si>
  <si>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</si>
  <si>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</si>
  <si>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</si>
  <si>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</si>
  <si>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</si>
  <si>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</si>
  <si>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</si>
  <si>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</si>
  <si>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</si>
  <si>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</si>
  <si>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</si>
  <si>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</si>
  <si>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</si>
  <si>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</si>
  <si>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</si>
  <si>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</si>
  <si>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</si>
  <si>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</si>
  <si>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</si>
  <si>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</si>
  <si>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</si>
  <si>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</si>
  <si>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</si>
  <si>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</si>
  <si>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</si>
  <si>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</si>
  <si>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</si>
  <si>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</si>
  <si>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</si>
  <si>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</si>
  <si>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</si>
  <si>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</si>
  <si>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</si>
  <si>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</si>
  <si>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</si>
  <si>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</si>
  <si>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</si>
  <si>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</si>
  <si>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</si>
  <si>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</si>
  <si>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</si>
  <si>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</si>
  <si>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</si>
  <si>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</si>
  <si>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</si>
  <si>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</si>
  <si>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</si>
  <si>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</si>
  <si>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</si>
  <si>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</si>
  <si>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</si>
  <si>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</si>
  <si>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</si>
  <si>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</si>
  <si>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</si>
  <si>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</si>
  <si>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</si>
  <si>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</si>
  <si>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</si>
  <si>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</si>
  <si>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</si>
  <si>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</si>
  <si>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</si>
  <si>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</si>
  <si>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</si>
  <si>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</si>
  <si>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</si>
  <si>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</si>
  <si>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</si>
  <si>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</si>
  <si>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</si>
  <si>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</si>
  <si>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</si>
  <si>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</si>
  <si>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</si>
  <si>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</si>
  <si>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</si>
  <si>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</si>
  <si>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</si>
  <si>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</si>
  <si>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</si>
  <si>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</si>
  <si>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</si>
  <si>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</si>
  <si>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</si>
  <si>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</si>
  <si>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</si>
  <si>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</si>
  <si>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</si>
  <si>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</si>
  <si>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</si>
  <si>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</si>
  <si>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</si>
  <si>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</si>
  <si>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</si>
  <si>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</si>
  <si>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</si>
  <si>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</si>
  <si>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</si>
  <si>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</si>
  <si>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</si>
  <si>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</si>
  <si>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</si>
  <si>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</si>
  <si>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</si>
  <si>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</si>
  <si>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</si>
  <si>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</si>
  <si>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</si>
  <si>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</si>
  <si>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</si>
  <si>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</si>
  <si>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</si>
  <si>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</si>
  <si>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</si>
  <si>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</si>
  <si>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</si>
  <si>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</si>
  <si>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</si>
  <si>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</si>
  <si>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</si>
  <si>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</si>
  <si>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</si>
  <si>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</si>
  <si>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</si>
  <si>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</si>
  <si>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</si>
  <si>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</si>
  <si>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</si>
  <si>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</si>
  <si>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</si>
  <si>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</si>
  <si>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</si>
  <si>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</si>
  <si>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</si>
  <si>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</si>
  <si>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</si>
  <si>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</si>
  <si>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</si>
  <si>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</si>
  <si>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</si>
  <si>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</si>
  <si>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</si>
  <si>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</si>
  <si>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</si>
  <si>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</si>
  <si>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</si>
  <si>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</si>
  <si>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</si>
  <si>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</si>
  <si>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</si>
  <si>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</si>
  <si>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</si>
  <si>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</si>
  <si>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</si>
  <si>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</si>
  <si>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</si>
  <si>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</si>
  <si>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</si>
  <si>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</si>
  <si>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</si>
  <si>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</si>
  <si>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</si>
  <si>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</si>
  <si>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</si>
  <si>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</si>
  <si>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</si>
  <si>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</si>
  <si>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</si>
  <si>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</si>
  <si>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</si>
  <si>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</si>
  <si>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</si>
  <si>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</si>
  <si>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</si>
  <si>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</si>
  <si>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</si>
  <si>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</si>
  <si>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</si>
  <si>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</si>
  <si>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</si>
  <si>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</si>
  <si>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</si>
  <si>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</si>
  <si>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</si>
  <si>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</si>
  <si>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</si>
  <si>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</si>
  <si>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</si>
  <si>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</si>
  <si>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</si>
  <si>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</si>
  <si>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</si>
  <si>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</si>
  <si>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</si>
  <si>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</si>
  <si>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</si>
  <si>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</si>
  <si>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</si>
  <si>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</si>
  <si>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</si>
  <si>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</si>
  <si>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</si>
  <si>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</si>
  <si>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</si>
  <si>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</si>
  <si>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</si>
  <si>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</si>
  <si>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</si>
  <si>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</si>
  <si>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</si>
  <si>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</si>
  <si>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</si>
  <si>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</si>
  <si>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</si>
  <si>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</si>
  <si>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</si>
  <si>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</si>
  <si>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</si>
  <si>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</si>
  <si>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</si>
  <si>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</si>
  <si>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</si>
  <si>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</si>
  <si>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</si>
  <si>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</si>
  <si>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</si>
  <si>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</si>
  <si>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</si>
  <si>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</si>
  <si>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</si>
  <si>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</si>
  <si>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</si>
  <si>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</si>
  <si>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</si>
  <si>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</si>
  <si>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</si>
  <si>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</si>
  <si>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</si>
  <si>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</si>
  <si>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</si>
  <si>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</si>
  <si>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</si>
  <si>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</si>
  <si>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</si>
  <si>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</si>
  <si>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</si>
  <si>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</si>
  <si>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</si>
  <si>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</si>
  <si>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</si>
  <si>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</si>
  <si>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</si>
  <si>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</si>
  <si>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</si>
  <si>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</si>
  <si>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</si>
  <si>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</si>
  <si>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</si>
  <si>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</si>
  <si>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</si>
  <si>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</si>
  <si>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</si>
  <si>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</si>
  <si>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</si>
  <si>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</si>
  <si>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</si>
  <si>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</si>
  <si>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</si>
  <si>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</si>
  <si>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</si>
  <si>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</si>
  <si>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</si>
  <si>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</si>
  <si>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</si>
  <si>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</si>
  <si>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</si>
  <si>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</si>
  <si>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</si>
  <si>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</si>
  <si>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</si>
  <si>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</si>
  <si>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</si>
  <si>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</si>
  <si>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</si>
  <si>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</si>
  <si>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</si>
  <si>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</si>
  <si>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</si>
  <si>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</si>
  <si>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</si>
  <si>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</si>
  <si>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</si>
  <si>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</si>
  <si>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</si>
  <si>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</si>
  <si>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</si>
  <si>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</si>
  <si>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</si>
  <si>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</si>
  <si>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</si>
  <si>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</si>
  <si>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</si>
  <si>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</si>
  <si>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</si>
  <si>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</si>
  <si>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</si>
  <si>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</si>
  <si>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</si>
  <si>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</si>
  <si>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</si>
  <si>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</si>
  <si>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</si>
  <si>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</si>
  <si>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</si>
  <si>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</si>
  <si>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</si>
  <si>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</si>
  <si>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</si>
  <si>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</si>
  <si>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</si>
  <si>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</si>
  <si>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</si>
  <si>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</si>
  <si>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</si>
  <si>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</si>
  <si>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</si>
  <si>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</si>
  <si>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</si>
  <si>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</si>
  <si>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</si>
  <si>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</si>
  <si>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</si>
  <si>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</si>
  <si>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</si>
  <si>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</si>
  <si>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</si>
  <si>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</si>
  <si>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</si>
  <si>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</si>
  <si>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</si>
  <si>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</si>
  <si>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</si>
  <si>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</si>
  <si>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</si>
  <si>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</si>
  <si>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</si>
  <si>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</si>
  <si>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</si>
  <si>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</si>
  <si>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</si>
  <si>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</si>
  <si>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</si>
  <si>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</si>
  <si>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</si>
  <si>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</si>
  <si>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</si>
  <si>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</si>
  <si>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</si>
  <si>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</si>
  <si>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</si>
  <si>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</si>
  <si>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</si>
  <si>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</si>
  <si>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</si>
  <si>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</si>
  <si>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</si>
  <si>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</si>
  <si>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</si>
  <si>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</si>
  <si>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</si>
  <si>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</si>
  <si>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</si>
  <si>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</si>
  <si>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</si>
  <si>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</si>
  <si>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</si>
  <si>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</si>
  <si>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</si>
  <si>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</si>
  <si>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</si>
  <si>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</si>
  <si>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</si>
  <si>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</si>
  <si>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</si>
  <si>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</si>
  <si>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</si>
  <si>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</si>
  <si>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</si>
  <si>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</si>
  <si>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</si>
  <si>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</si>
  <si>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</si>
  <si>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</si>
  <si>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</si>
  <si>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</si>
  <si>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</si>
  <si>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</si>
  <si>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</si>
  <si>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</si>
  <si>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</si>
  <si>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</si>
  <si>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</si>
  <si>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</si>
  <si>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</si>
  <si>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</si>
  <si>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</si>
  <si>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</si>
  <si>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</si>
  <si>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</si>
  <si>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</si>
  <si>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</si>
  <si>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</si>
  <si>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</si>
  <si>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</si>
  <si>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</si>
  <si>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</si>
  <si>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</si>
  <si>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</si>
  <si>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</si>
  <si>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</si>
  <si>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</si>
  <si>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</si>
  <si>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</si>
  <si>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</si>
  <si>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</si>
  <si>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</si>
  <si>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</si>
  <si>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</si>
  <si>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</si>
  <si>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</si>
  <si>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</si>
  <si>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</si>
  <si>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</si>
  <si>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</si>
  <si>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</si>
  <si>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</si>
  <si>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</si>
  <si>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</si>
  <si>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</si>
  <si>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</si>
  <si>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</si>
  <si>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</si>
  <si>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</si>
  <si>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</si>
  <si>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</si>
  <si>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</si>
  <si>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</si>
  <si>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</si>
  <si>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</si>
  <si>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</si>
  <si>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</si>
  <si>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</si>
  <si>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</si>
  <si>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</si>
  <si>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</si>
  <si>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</si>
  <si>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</si>
  <si>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</si>
  <si>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</si>
  <si>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</si>
  <si>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</si>
  <si>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</si>
  <si>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</si>
  <si>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</si>
  <si>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</si>
  <si>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</si>
  <si>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</si>
  <si>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</si>
  <si>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</si>
  <si>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</si>
  <si>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</si>
  <si>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</si>
  <si>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</si>
  <si>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</si>
  <si>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</si>
  <si>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</si>
  <si>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</si>
  <si>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</si>
  <si>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</si>
  <si>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</si>
  <si>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</si>
  <si>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</si>
  <si>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</si>
  <si>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</si>
  <si>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</si>
  <si>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</si>
  <si>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</si>
  <si>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</si>
  <si>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</si>
  <si>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</si>
  <si>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</si>
  <si>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</si>
  <si>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</si>
  <si>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</si>
  <si>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</si>
  <si>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</si>
  <si>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</si>
  <si>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</si>
  <si>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</si>
  <si>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</si>
  <si>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</si>
  <si>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</si>
  <si>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</si>
  <si>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</si>
  <si>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</si>
  <si>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</si>
  <si>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</si>
  <si>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</si>
  <si>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</si>
  <si>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</si>
  <si>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</si>
  <si>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</si>
  <si>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</si>
  <si>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</si>
  <si>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</si>
  <si>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</si>
  <si>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</si>
  <si>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</si>
  <si>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</si>
  <si>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</si>
  <si>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</si>
  <si>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</si>
  <si>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</si>
  <si>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</si>
  <si>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</si>
  <si>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</si>
  <si>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</si>
  <si>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</si>
  <si>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</si>
  <si>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</si>
  <si>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</si>
  <si>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</si>
  <si>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</si>
  <si>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</si>
  <si>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</si>
  <si>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</si>
  <si>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</si>
  <si>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</si>
  <si>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</si>
  <si>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</si>
  <si>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</si>
  <si>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</si>
  <si>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</si>
  <si>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</si>
  <si>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</si>
  <si>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</si>
  <si>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</si>
  <si>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</si>
  <si>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</si>
  <si>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</si>
  <si>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</si>
  <si>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</si>
  <si>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</si>
  <si>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</si>
  <si>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</si>
  <si>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</si>
  <si>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</si>
  <si>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</si>
  <si>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</si>
  <si>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</si>
  <si>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</si>
  <si>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</si>
  <si>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</si>
  <si>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</si>
  <si>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</si>
  <si>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</si>
  <si>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</si>
  <si>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</si>
  <si>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</si>
  <si>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</si>
  <si>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</si>
  <si>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</si>
  <si>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</si>
  <si>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</si>
  <si>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</si>
  <si>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</si>
  <si>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</si>
  <si>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</si>
  <si>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</si>
  <si>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</si>
  <si>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</si>
  <si>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</si>
  <si>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</si>
  <si>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</si>
  <si>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</si>
  <si>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</si>
  <si>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</si>
  <si>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</si>
  <si>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</si>
  <si>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</si>
  <si>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</si>
  <si>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</si>
  <si>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</si>
  <si>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</si>
  <si>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</si>
  <si>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</si>
  <si>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</si>
  <si>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</si>
  <si>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</si>
  <si>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</si>
  <si>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</si>
  <si>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</si>
  <si>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</si>
  <si>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</si>
  <si>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</si>
  <si>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</si>
  <si>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</si>
  <si>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</si>
  <si>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</si>
  <si>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</si>
  <si>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</si>
  <si>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</si>
  <si>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</si>
  <si>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</si>
  <si>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</si>
  <si>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</si>
  <si>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</si>
  <si>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</si>
  <si>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</si>
  <si>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</si>
  <si>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</si>
  <si>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</si>
  <si>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</si>
  <si>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</si>
  <si>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</si>
  <si>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</si>
  <si>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</si>
  <si>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</si>
  <si>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</si>
  <si>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</si>
  <si>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</si>
  <si>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</si>
  <si>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</si>
  <si>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</si>
  <si>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</si>
  <si>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</si>
  <si>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</si>
  <si>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</si>
  <si>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</si>
  <si>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</si>
  <si>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</si>
  <si>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</si>
  <si>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</si>
  <si>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</si>
  <si>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</si>
  <si>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</si>
  <si>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</si>
  <si>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</si>
  <si>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</si>
  <si>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</si>
  <si>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</si>
  <si>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</si>
  <si>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</si>
  <si>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</si>
  <si>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</si>
  <si>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</si>
  <si>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</si>
  <si>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</si>
  <si>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</si>
  <si>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</si>
  <si>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</si>
  <si>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</si>
  <si>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</si>
  <si>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</si>
  <si>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</si>
  <si>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</si>
  <si>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</si>
  <si>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</si>
  <si>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</si>
  <si>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</si>
  <si>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</si>
  <si>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</si>
  <si>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</si>
  <si>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</si>
  <si>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</si>
  <si>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</si>
  <si>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</si>
  <si>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</si>
  <si>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</si>
  <si>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</si>
  <si>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</si>
  <si>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</si>
  <si>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</si>
  <si>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</si>
  <si>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</si>
  <si>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</si>
  <si>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</si>
  <si>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</si>
  <si>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</si>
  <si>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</si>
  <si>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</si>
  <si>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</si>
  <si>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</si>
  <si>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</si>
  <si>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</si>
  <si>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</si>
  <si>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</si>
  <si>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</si>
  <si>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</si>
  <si>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</si>
  <si>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</si>
  <si>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</si>
  <si>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</si>
  <si>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</si>
  <si>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</si>
  <si>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</si>
  <si>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</si>
  <si>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</si>
  <si>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</si>
  <si>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</si>
  <si>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</si>
  <si>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</si>
  <si>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</si>
  <si>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</si>
  <si>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</si>
  <si>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</si>
  <si>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</si>
  <si>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</si>
  <si>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</si>
  <si>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</si>
  <si>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</si>
  <si>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</si>
  <si>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</si>
  <si>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</si>
  <si>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</si>
  <si>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</si>
  <si>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</si>
  <si>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</si>
  <si>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</si>
  <si>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</si>
  <si>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</si>
  <si>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</si>
  <si>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</si>
  <si>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</si>
  <si>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</si>
  <si>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</si>
  <si>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</si>
  <si>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</si>
  <si>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</si>
  <si>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</si>
  <si>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</si>
  <si>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</si>
  <si>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</si>
  <si>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</si>
  <si>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</si>
  <si>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</si>
  <si>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</si>
  <si>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</si>
  <si>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</si>
  <si>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</si>
  <si>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</si>
  <si>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</si>
  <si>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</si>
  <si>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</si>
  <si>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</si>
  <si>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</si>
  <si>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</si>
  <si>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</si>
  <si>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</si>
  <si>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</si>
  <si>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</si>
  <si>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</si>
  <si>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</si>
  <si>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</si>
  <si>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</si>
  <si>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</si>
  <si>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</si>
  <si>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</si>
  <si>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</si>
  <si>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</si>
  <si>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</si>
  <si>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</si>
  <si>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</si>
  <si>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</si>
  <si>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</si>
  <si>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</si>
  <si>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</si>
  <si>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</si>
  <si>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</si>
  <si>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</si>
  <si>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</si>
  <si>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</si>
  <si>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</si>
  <si>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</si>
  <si>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</si>
  <si>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</si>
  <si>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</si>
  <si>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</si>
  <si>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</si>
  <si>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</si>
  <si>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</si>
  <si>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</si>
  <si>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</si>
  <si>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</si>
  <si>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</si>
  <si>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</si>
  <si>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</si>
  <si>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</si>
  <si>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</si>
  <si>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</si>
  <si>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</si>
  <si>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</si>
  <si>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</si>
  <si>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</si>
  <si>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</si>
  <si>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</si>
  <si>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</si>
  <si>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</si>
  <si>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</si>
  <si>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</si>
  <si>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</si>
  <si>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</si>
  <si>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</si>
  <si>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</si>
  <si>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</si>
  <si>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</si>
  <si>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</si>
  <si>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</si>
  <si>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</si>
  <si>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</si>
  <si>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</si>
  <si>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</si>
  <si>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</si>
  <si>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</si>
  <si>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</si>
  <si>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</si>
  <si>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</si>
  <si>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</si>
  <si>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</si>
  <si>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</si>
  <si>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</si>
  <si>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</si>
  <si>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</si>
  <si>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</si>
  <si>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</si>
  <si>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</si>
  <si>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</si>
  <si>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</si>
  <si>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</si>
  <si>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</si>
  <si>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</si>
  <si>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</si>
  <si>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</si>
  <si>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</si>
  <si>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</si>
  <si>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</si>
  <si>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</si>
  <si>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</si>
  <si>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</si>
  <si>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</si>
  <si>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</si>
  <si>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</si>
  <si>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</si>
  <si>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</si>
  <si>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</si>
  <si>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</si>
  <si>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</si>
  <si>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</si>
  <si>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</si>
  <si>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</si>
  <si>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</si>
  <si>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</si>
  <si>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</si>
  <si>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</si>
  <si>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</si>
  <si>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</si>
  <si>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</si>
  <si>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</si>
  <si>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</si>
  <si>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</si>
  <si>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</si>
  <si>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</si>
  <si>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</si>
  <si>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</si>
  <si>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</si>
  <si>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</si>
  <si>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</si>
  <si>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</si>
  <si>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</si>
  <si>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</si>
  <si>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</si>
  <si>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</si>
  <si>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</si>
  <si>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</si>
  <si>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</si>
  <si>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</si>
  <si>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</si>
  <si>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</si>
  <si>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</si>
  <si>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</si>
  <si>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</si>
  <si>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</si>
  <si>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</si>
  <si>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</si>
  <si>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</si>
  <si>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</si>
  <si>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</si>
  <si>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</si>
  <si>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</si>
  <si>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</si>
  <si>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</si>
  <si>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</si>
  <si>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</si>
  <si>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</si>
  <si>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</si>
  <si>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</si>
  <si>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</si>
  <si>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</si>
  <si>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</si>
  <si>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</si>
  <si>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</si>
  <si>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</si>
  <si>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</si>
  <si>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</si>
  <si>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</si>
  <si>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</si>
  <si>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</si>
  <si>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</si>
  <si>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</si>
  <si>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</si>
  <si>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</si>
  <si>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</si>
  <si>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</si>
  <si>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</si>
  <si>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</si>
  <si>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</si>
  <si>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</si>
  <si>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</si>
  <si>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</si>
  <si>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</si>
  <si>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</si>
  <si>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</si>
  <si>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</si>
  <si>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</si>
  <si>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</si>
  <si>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</si>
  <si>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</si>
  <si>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</si>
  <si>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</si>
  <si>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</si>
  <si>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</si>
  <si>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</si>
  <si>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</si>
  <si>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</si>
  <si>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</si>
  <si>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</si>
  <si>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</si>
  <si>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</si>
  <si>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</si>
  <si>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</si>
  <si>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</si>
  <si>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</si>
  <si>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</si>
  <si>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</si>
  <si>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</si>
  <si>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</si>
  <si>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</si>
  <si>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</si>
  <si>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</si>
  <si>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</si>
  <si>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</si>
  <si>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</si>
  <si>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</si>
  <si>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</si>
  <si>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</si>
  <si>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</si>
  <si>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</si>
  <si>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</si>
  <si>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</si>
  <si>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</si>
  <si>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</si>
  <si>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</si>
  <si>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</si>
  <si>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</si>
  <si>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</si>
  <si>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</si>
  <si>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</si>
  <si>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</si>
  <si>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</si>
  <si>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</si>
  <si>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</si>
  <si>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</si>
  <si>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</si>
  <si>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</si>
  <si>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</si>
  <si>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</si>
  <si>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</si>
  <si>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</si>
  <si>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</si>
  <si>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</si>
  <si>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</si>
  <si>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</si>
  <si>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</si>
  <si>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</si>
  <si>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</si>
  <si>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</si>
  <si>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</si>
  <si>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</si>
  <si>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</si>
  <si>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</si>
  <si>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</si>
  <si>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</si>
  <si>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</si>
  <si>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</si>
  <si>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</si>
  <si>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</si>
  <si>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</si>
  <si>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</si>
  <si>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</si>
  <si>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</si>
  <si>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</si>
  <si>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</si>
  <si>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</si>
  <si>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</si>
  <si>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</si>
  <si>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</si>
  <si>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</si>
  <si>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</si>
  <si>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</si>
  <si>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</si>
  <si>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</si>
  <si>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</si>
  <si>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</si>
  <si>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</si>
  <si>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</si>
  <si>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</si>
  <si>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</si>
  <si>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</si>
  <si>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</si>
  <si>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</si>
  <si>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</si>
  <si>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</si>
  <si>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</si>
  <si>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</si>
  <si>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</si>
  <si>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</si>
  <si>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</si>
  <si>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</si>
  <si>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</si>
  <si>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</si>
  <si>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</si>
  <si>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</si>
  <si>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</si>
  <si>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</si>
  <si>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</si>
  <si>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</si>
  <si>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</si>
  <si>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</si>
  <si>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</si>
  <si>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</si>
  <si>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</si>
  <si>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</si>
  <si>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</si>
  <si>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</si>
  <si>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</si>
  <si>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</si>
  <si>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</si>
  <si>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</si>
  <si>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</si>
  <si>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</si>
  <si>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</si>
  <si>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</si>
  <si>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</si>
  <si>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</si>
  <si>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</si>
  <si>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</si>
  <si>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</si>
  <si>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</si>
  <si>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</si>
  <si>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</si>
  <si>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</si>
  <si>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</si>
  <si>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</si>
  <si>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</si>
  <si>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</si>
  <si>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</si>
  <si>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</si>
  <si>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</si>
  <si>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</si>
  <si>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</si>
  <si>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</si>
  <si>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</si>
  <si>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</si>
  <si>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</si>
  <si>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</si>
  <si>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</si>
  <si>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</si>
  <si>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</si>
  <si>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</si>
  <si>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</si>
  <si>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</si>
  <si>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</si>
  <si>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</si>
  <si>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</si>
  <si>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</si>
  <si>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</si>
  <si>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</si>
  <si>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</si>
  <si>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</si>
  <si>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</si>
  <si>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</si>
  <si>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</si>
  <si>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</si>
  <si>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</si>
  <si>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</si>
  <si>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</si>
  <si>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</si>
  <si>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</si>
  <si>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</si>
  <si>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</si>
  <si>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</si>
  <si>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</si>
  <si>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</si>
  <si>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</si>
  <si>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</si>
  <si>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</si>
  <si>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</si>
  <si>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</si>
  <si>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</si>
  <si>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</si>
  <si>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</si>
  <si>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</si>
  <si>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</si>
  <si>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</si>
  <si>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</si>
  <si>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</si>
  <si>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</si>
  <si>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</si>
  <si>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</si>
  <si>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</si>
  <si>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</si>
  <si>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</si>
  <si>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</si>
  <si>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</si>
  <si>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</si>
  <si>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</si>
  <si>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</si>
  <si>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</si>
  <si>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</si>
  <si>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</si>
  <si>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</si>
  <si>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</si>
  <si>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</si>
  <si>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</si>
  <si>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</si>
  <si>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</si>
  <si>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</si>
  <si>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</si>
  <si>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</si>
  <si>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</si>
  <si>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</si>
  <si>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</si>
  <si>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</si>
  <si>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</si>
  <si>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</si>
  <si>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</si>
  <si>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</si>
  <si>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</si>
  <si>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</si>
  <si>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</si>
  <si>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</si>
  <si>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</si>
  <si>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</si>
  <si>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</si>
  <si>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</si>
  <si>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</si>
  <si>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</si>
  <si>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</si>
  <si>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</si>
  <si>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</si>
  <si>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</si>
  <si>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</si>
  <si>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</si>
  <si>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</si>
  <si>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</si>
  <si>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</si>
  <si>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</si>
  <si>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</si>
  <si>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</si>
  <si>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</si>
  <si>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</si>
  <si>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</si>
  <si>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</si>
  <si>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</si>
  <si>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</si>
  <si>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</si>
  <si>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</si>
  <si>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</si>
  <si>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</si>
  <si>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</si>
  <si>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</si>
  <si>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</si>
  <si>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</si>
  <si>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</si>
  <si>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</si>
  <si>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</si>
  <si>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</si>
  <si>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</si>
  <si>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</si>
  <si>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</si>
  <si>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</si>
  <si>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</si>
  <si>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</si>
  <si>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</si>
  <si>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</si>
  <si>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</si>
  <si>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</si>
  <si>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</si>
  <si>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</si>
  <si>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</si>
  <si>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</si>
  <si>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</si>
  <si>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</si>
  <si>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</si>
  <si>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</si>
  <si>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</si>
  <si>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</si>
  <si>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</si>
  <si>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</si>
  <si>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</si>
  <si>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</si>
  <si>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</si>
  <si>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</si>
  <si>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</si>
  <si>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</si>
  <si>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</si>
  <si>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</si>
  <si>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</si>
  <si>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</si>
  <si>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</si>
  <si>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</si>
  <si>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</si>
  <si>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</si>
  <si>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</si>
  <si>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</si>
  <si>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</si>
  <si>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</si>
  <si>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</si>
  <si>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</si>
  <si>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</si>
  <si>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</si>
  <si>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</si>
  <si>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</si>
  <si>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</si>
  <si>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</si>
  <si>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</si>
  <si>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</si>
  <si>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</si>
  <si>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</si>
  <si>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</si>
  <si>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</si>
  <si>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</si>
  <si>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</si>
  <si>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</si>
  <si>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</si>
  <si>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</si>
  <si>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</si>
  <si>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</si>
  <si>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</si>
  <si>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</si>
  <si>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</si>
  <si>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</si>
  <si>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</si>
  <si>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</si>
  <si>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</si>
  <si>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</si>
  <si>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</si>
  <si>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</si>
  <si>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</si>
  <si>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</si>
  <si>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</si>
  <si>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</si>
  <si>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</si>
  <si>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</si>
  <si>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</si>
  <si>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</si>
  <si>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</si>
  <si>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</si>
  <si>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</si>
  <si>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</si>
  <si>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</si>
  <si>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</si>
  <si>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</si>
  <si>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</si>
  <si>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</si>
  <si>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</si>
  <si>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</si>
  <si>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</si>
  <si>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</si>
  <si>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</si>
  <si>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</si>
  <si>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</si>
  <si>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</si>
  <si>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</si>
  <si>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</si>
  <si>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</si>
  <si>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</si>
  <si>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</si>
  <si>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</si>
  <si>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</si>
  <si>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</si>
  <si>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</si>
  <si>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</si>
  <si>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</si>
  <si>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</si>
  <si>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</si>
  <si>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</si>
  <si>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</si>
  <si>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</si>
  <si>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</si>
  <si>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</si>
  <si>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</si>
  <si>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</si>
  <si>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</si>
  <si>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</si>
  <si>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</si>
  <si>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</si>
  <si>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</si>
  <si>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</si>
  <si>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</si>
  <si>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</si>
  <si>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</si>
  <si>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</si>
  <si>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</si>
  <si>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</si>
  <si>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</si>
  <si>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</si>
  <si>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</si>
  <si>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</si>
  <si>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</si>
  <si>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</si>
  <si>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</si>
  <si>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</si>
  <si>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</si>
  <si>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</si>
  <si>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</si>
  <si>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</si>
  <si>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</si>
  <si>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</si>
  <si>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</si>
  <si>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</si>
  <si>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</si>
  <si>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</si>
  <si>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</si>
  <si>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</si>
  <si>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</si>
  <si>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</si>
  <si>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</si>
  <si>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</si>
  <si>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</si>
  <si>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</si>
  <si>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</si>
  <si>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</si>
  <si>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</si>
  <si>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</si>
  <si>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</si>
  <si>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</si>
  <si>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</si>
  <si>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</si>
  <si>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</si>
  <si>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</si>
  <si>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</si>
  <si>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</si>
  <si>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</si>
  <si>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</si>
  <si>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</si>
  <si>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</si>
  <si>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</si>
  <si>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</si>
  <si>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</si>
  <si>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</si>
  <si>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</si>
  <si>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</si>
  <si>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</si>
  <si>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</si>
  <si>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</si>
  <si>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</si>
  <si>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</si>
  <si>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</si>
  <si>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</si>
  <si>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</si>
  <si>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</si>
  <si>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</si>
  <si>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</si>
  <si>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</si>
  <si>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</si>
  <si>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</si>
  <si>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</si>
  <si>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</si>
  <si>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</si>
  <si>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</si>
  <si>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</si>
  <si>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</si>
  <si>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</si>
  <si>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</si>
  <si>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</si>
  <si>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</si>
  <si>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</si>
  <si>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</si>
  <si>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</si>
  <si>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</si>
  <si>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</si>
  <si>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</si>
  <si>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</si>
  <si>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</si>
  <si>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</si>
  <si>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</si>
  <si>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</si>
  <si>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</si>
  <si>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</si>
  <si>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</si>
  <si>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</si>
  <si>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</si>
  <si>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</si>
  <si>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</si>
  <si>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</si>
  <si>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</si>
  <si>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</si>
  <si>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</si>
  <si>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</si>
  <si>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</si>
  <si>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</si>
  <si>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</si>
  <si>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</si>
  <si>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</si>
  <si>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</si>
  <si>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</si>
  <si>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</si>
  <si>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</si>
  <si>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</si>
  <si>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</si>
  <si>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</si>
  <si>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</si>
  <si>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</si>
  <si>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</si>
  <si>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</si>
  <si>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</si>
  <si>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</si>
  <si>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</si>
  <si>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</si>
  <si>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</si>
  <si>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</si>
  <si>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</si>
  <si>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</si>
  <si>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</si>
  <si>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</si>
  <si>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</si>
  <si>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</si>
  <si>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</si>
  <si>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</si>
  <si>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</si>
  <si>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</si>
  <si>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</si>
  <si>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</si>
  <si>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</si>
  <si>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</si>
  <si>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</si>
  <si>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</si>
  <si>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</si>
  <si>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</si>
  <si>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</si>
  <si>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</si>
  <si>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</si>
  <si>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</si>
  <si>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</si>
  <si>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</si>
  <si>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</si>
  <si>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</si>
  <si>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</si>
  <si>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</si>
  <si>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</si>
  <si>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</si>
  <si>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</si>
  <si>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</si>
  <si>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</si>
  <si>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</si>
  <si>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</si>
  <si>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</si>
  <si>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</si>
  <si>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</si>
  <si>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</si>
  <si>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</si>
  <si>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</si>
  <si>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</si>
  <si>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</si>
  <si>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</si>
  <si>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</si>
  <si>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</si>
  <si>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</si>
  <si>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</si>
  <si>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</si>
  <si>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</si>
  <si>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</si>
  <si>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</si>
  <si>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</si>
  <si>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</si>
  <si>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</si>
  <si>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</si>
  <si>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</si>
  <si>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</si>
  <si>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</si>
  <si>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</si>
  <si>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</si>
  <si>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</si>
  <si>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</si>
  <si>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</si>
  <si>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</si>
  <si>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</si>
  <si>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</si>
  <si>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</si>
  <si>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</si>
  <si>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</si>
  <si>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</si>
  <si>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</si>
  <si>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</si>
  <si>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</si>
  <si>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</si>
  <si>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</si>
  <si>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</si>
  <si>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</si>
  <si>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</si>
  <si>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</si>
  <si>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</si>
  <si>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</si>
  <si>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</si>
  <si>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</si>
  <si>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</si>
  <si>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</si>
  <si>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</si>
  <si>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</si>
  <si>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</si>
  <si>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</si>
  <si>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</si>
  <si>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</si>
  <si>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</si>
  <si>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</si>
  <si>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</si>
  <si>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</si>
  <si>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</si>
  <si>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</si>
  <si>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</si>
  <si>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</si>
  <si>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</si>
  <si>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</si>
  <si>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</si>
  <si>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</si>
  <si>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</si>
  <si>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</si>
  <si>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</si>
  <si>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</si>
  <si>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</si>
  <si>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</si>
  <si>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</si>
  <si>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</si>
  <si>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</si>
  <si>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</si>
  <si>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</si>
  <si>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</si>
  <si>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</si>
  <si>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</si>
  <si>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</si>
  <si>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</si>
  <si>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</si>
  <si>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</si>
  <si>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</si>
  <si>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</si>
  <si>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</si>
  <si>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</si>
  <si>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</si>
  <si>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</si>
  <si>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</si>
  <si>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</si>
  <si>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</si>
  <si>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</si>
  <si>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</si>
  <si>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</si>
  <si>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</si>
  <si>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</si>
  <si>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</si>
  <si>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</si>
  <si>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</si>
  <si>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</si>
  <si>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</si>
  <si>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</si>
  <si>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</si>
  <si>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</si>
  <si>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</si>
  <si>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</si>
  <si>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</si>
  <si>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</si>
  <si>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</si>
  <si>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</si>
  <si>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</si>
  <si>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</si>
  <si>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</si>
  <si>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</si>
  <si>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</si>
  <si>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</si>
  <si>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</si>
  <si>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</si>
  <si>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</si>
  <si>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</si>
  <si>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</si>
  <si>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</si>
  <si>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</si>
  <si>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</si>
  <si>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</si>
  <si>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</si>
  <si>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</si>
  <si>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</si>
  <si>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</si>
  <si>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</si>
  <si>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</si>
  <si>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</si>
  <si>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</si>
  <si>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</si>
  <si>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</si>
  <si>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</si>
  <si>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</si>
  <si>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</si>
  <si>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</si>
  <si>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</si>
  <si>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</si>
  <si>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</si>
  <si>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</si>
  <si>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</si>
  <si>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</si>
  <si>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</si>
  <si>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</si>
  <si>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</si>
  <si>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</si>
  <si>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</si>
  <si>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</si>
  <si>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</si>
  <si>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</si>
  <si>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</si>
  <si>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</si>
  <si>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</si>
  <si>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</si>
  <si>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</si>
  <si>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</si>
  <si>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</si>
  <si>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</si>
  <si>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</si>
  <si>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</si>
  <si>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</si>
  <si>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</si>
  <si>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</si>
  <si>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</si>
  <si>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</si>
  <si>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</si>
  <si>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</si>
  <si>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</si>
  <si>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</si>
  <si>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</si>
  <si>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</si>
  <si>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</si>
  <si>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</si>
  <si>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</si>
  <si>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</si>
  <si>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</si>
  <si>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</si>
  <si>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</si>
  <si>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</si>
  <si>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</si>
  <si>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</si>
  <si>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</si>
  <si>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</si>
  <si>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</si>
  <si>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</si>
  <si>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</si>
  <si>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</si>
  <si>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</si>
  <si>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</si>
  <si>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</si>
  <si>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</si>
  <si>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</si>
  <si>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</si>
  <si>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</si>
  <si>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</si>
  <si>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</si>
  <si>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</si>
  <si>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</si>
  <si>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</si>
  <si>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</si>
  <si>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</si>
  <si>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</si>
  <si>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</si>
  <si>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</si>
  <si>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</si>
  <si>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</si>
  <si>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</si>
  <si>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</si>
  <si>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</si>
  <si>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</si>
  <si>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</si>
  <si>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</si>
  <si>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</si>
  <si>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</si>
  <si>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</si>
  <si>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</si>
  <si>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</si>
  <si>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</si>
  <si>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</si>
  <si>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</si>
  <si>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</si>
  <si>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</si>
  <si>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</si>
  <si>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</si>
  <si>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</si>
  <si>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</si>
  <si>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</si>
  <si>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</si>
  <si>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</si>
  <si>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</si>
  <si>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</si>
  <si>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</si>
  <si>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</si>
  <si>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</si>
  <si>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</si>
  <si>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</si>
  <si>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</si>
  <si>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</si>
  <si>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</si>
  <si>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</si>
  <si>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</si>
  <si>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</si>
  <si>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</si>
  <si>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</si>
  <si>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</si>
  <si>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</si>
  <si>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</si>
  <si>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</si>
  <si>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</si>
  <si>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</si>
  <si>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</si>
  <si>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</si>
  <si>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</si>
  <si>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</si>
  <si>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</si>
  <si>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</si>
  <si>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</si>
  <si>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</si>
  <si>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</si>
  <si>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</si>
  <si>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</si>
  <si>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</si>
  <si>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</si>
  <si>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</si>
  <si>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</si>
  <si>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</si>
  <si>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</si>
  <si>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</si>
  <si>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</si>
  <si>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</si>
  <si>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</si>
  <si>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</si>
  <si>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</si>
  <si>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</si>
  <si>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</si>
  <si>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</si>
  <si>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</si>
  <si>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</si>
  <si>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</si>
  <si>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</si>
  <si>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</si>
  <si>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</si>
  <si>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</si>
  <si>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</si>
  <si>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</si>
  <si>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</si>
  <si>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</si>
  <si>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</si>
  <si>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</si>
  <si>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</si>
  <si>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</si>
  <si>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</si>
  <si>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</si>
  <si>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</si>
  <si>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</si>
  <si>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</si>
  <si>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</si>
  <si>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</si>
  <si>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</si>
  <si>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</si>
  <si>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</si>
  <si>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</si>
  <si>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</si>
  <si>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</si>
  <si>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</si>
  <si>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</si>
  <si>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</si>
  <si>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</si>
  <si>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</si>
  <si>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</si>
  <si>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</si>
  <si>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</si>
  <si>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</si>
  <si>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</si>
  <si>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</si>
  <si>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</si>
  <si>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</si>
  <si>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</si>
  <si>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</si>
  <si>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</si>
  <si>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</si>
  <si>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</si>
  <si>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</si>
  <si>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</si>
  <si>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</si>
  <si>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</si>
  <si>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</si>
  <si>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</si>
  <si>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</si>
  <si>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</si>
  <si>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</si>
  <si>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</si>
  <si>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</si>
  <si>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</si>
  <si>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</si>
  <si>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</si>
  <si>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</si>
  <si>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</si>
  <si>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</si>
  <si>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</si>
  <si>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</si>
  <si>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</si>
  <si>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</si>
  <si>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</si>
  <si>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</si>
  <si>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</si>
  <si>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</si>
  <si>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</si>
  <si>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</si>
  <si>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</si>
  <si>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</si>
  <si>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</si>
  <si>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</si>
  <si>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</si>
  <si>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</si>
  <si>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</si>
  <si>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</si>
  <si>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</si>
  <si>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</si>
  <si>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</si>
  <si>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</si>
  <si>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</si>
  <si>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</si>
  <si>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</si>
  <si>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</si>
  <si>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</si>
  <si>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</si>
  <si>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</si>
  <si>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</si>
  <si>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</si>
  <si>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</si>
  <si>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</si>
  <si>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</si>
  <si>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</si>
  <si>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</si>
  <si>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</si>
  <si>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</si>
  <si>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</si>
  <si>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</si>
  <si>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</si>
  <si>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</si>
  <si>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</si>
  <si>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</si>
  <si>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</si>
  <si>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</si>
  <si>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</si>
  <si>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</si>
  <si>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</si>
  <si>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</si>
  <si>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</si>
  <si>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</si>
  <si>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</si>
  <si>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</si>
  <si>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</si>
  <si>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</si>
  <si>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</si>
  <si>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</si>
  <si>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</si>
  <si>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</si>
  <si>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</si>
  <si>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</si>
  <si>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</si>
  <si>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</si>
  <si>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</si>
  <si>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</si>
  <si>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</si>
  <si>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</si>
  <si>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</si>
  <si>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</si>
  <si>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</si>
  <si>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</si>
  <si>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</si>
  <si>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</si>
  <si>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</si>
  <si>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</si>
  <si>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</si>
  <si>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</si>
  <si>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</si>
  <si>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</si>
  <si>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</si>
  <si>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</si>
  <si>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</si>
  <si>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</si>
  <si>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</si>
  <si>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</si>
  <si>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</si>
  <si>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</si>
  <si>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</si>
  <si>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</si>
  <si>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</si>
  <si>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</si>
  <si>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</si>
  <si>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</si>
  <si>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</si>
  <si>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</si>
  <si>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</si>
  <si>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</si>
  <si>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</si>
  <si>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</si>
  <si>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</si>
  <si>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</si>
  <si>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</si>
  <si>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</si>
  <si>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</si>
  <si>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</si>
  <si>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</si>
  <si>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</si>
  <si>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</si>
  <si>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</si>
  <si>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</si>
  <si>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</si>
  <si>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</si>
  <si>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</si>
  <si>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</si>
  <si>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</si>
  <si>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</si>
  <si>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</si>
  <si>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</si>
  <si>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</si>
  <si>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</si>
  <si>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</si>
  <si>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</si>
  <si>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</si>
  <si>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</si>
  <si>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</si>
  <si>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</si>
  <si>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</si>
  <si>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</si>
  <si>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</si>
  <si>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</si>
  <si>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</si>
  <si>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</si>
  <si>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</si>
  <si>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</si>
  <si>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</si>
  <si>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</si>
  <si>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</si>
  <si>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</si>
  <si>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</si>
  <si>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</si>
  <si>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</si>
  <si>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</si>
  <si>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</si>
  <si>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</si>
  <si>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</si>
  <si>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</si>
  <si>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</si>
  <si>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</si>
  <si>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</si>
  <si>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</si>
  <si>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</si>
  <si>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</si>
  <si>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</si>
  <si>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</si>
  <si>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</si>
  <si>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</si>
  <si>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</si>
  <si>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</si>
  <si>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</si>
  <si>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</si>
  <si>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</si>
  <si>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</si>
  <si>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</si>
  <si>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</si>
  <si>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</si>
  <si>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</si>
  <si>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</si>
  <si>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</si>
  <si>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</si>
  <si>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</si>
  <si>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</si>
  <si>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</si>
  <si>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</si>
  <si>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</si>
  <si>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</si>
  <si>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</si>
  <si>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</si>
  <si>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</si>
  <si>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</si>
  <si>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</si>
  <si>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</si>
  <si>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</si>
  <si>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</si>
  <si>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</si>
  <si>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</si>
  <si>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</si>
  <si>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</si>
  <si>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</si>
  <si>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</si>
  <si>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</si>
  <si>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</si>
  <si>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</si>
  <si>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</si>
  <si>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</si>
  <si>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</si>
  <si>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</si>
  <si>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</si>
  <si>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</si>
  <si>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</si>
  <si>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</si>
  <si>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</si>
  <si>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</si>
  <si>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</si>
  <si>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</si>
  <si>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</si>
  <si>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</si>
  <si>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</si>
  <si>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</si>
  <si>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</si>
  <si>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</si>
  <si>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</si>
  <si>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</si>
  <si>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</si>
  <si>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</si>
  <si>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</si>
  <si>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</si>
  <si>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</si>
  <si>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</si>
  <si>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</si>
  <si>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</si>
  <si>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</si>
  <si>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</si>
  <si>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</si>
  <si>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</si>
  <si>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</si>
  <si>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</si>
  <si>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</si>
  <si>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</si>
  <si>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</si>
  <si>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</si>
  <si>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</si>
  <si>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</si>
  <si>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</si>
  <si>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</si>
  <si>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</si>
  <si>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</si>
  <si>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</si>
  <si>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</si>
  <si>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</si>
  <si>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</si>
  <si>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</si>
  <si>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</si>
  <si>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</si>
  <si>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</si>
  <si>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</si>
  <si>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</si>
  <si>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</si>
  <si>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</si>
  <si>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</si>
  <si>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</si>
  <si>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</si>
  <si>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</si>
  <si>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</si>
  <si>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</si>
  <si>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</si>
  <si>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</si>
  <si>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</si>
  <si>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</si>
  <si>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</si>
  <si>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</si>
  <si>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</si>
  <si>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</si>
  <si>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</si>
  <si>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</si>
  <si>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</si>
  <si>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</si>
  <si>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</si>
  <si>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</si>
  <si>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</si>
  <si>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</si>
  <si>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</si>
  <si>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</si>
  <si>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</si>
  <si>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</si>
  <si>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</si>
  <si>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</si>
  <si>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</si>
  <si>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</si>
  <si>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</si>
  <si>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</si>
  <si>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</si>
  <si>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</si>
  <si>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</si>
  <si>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</si>
  <si>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</si>
  <si>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</si>
  <si>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</si>
  <si>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</si>
  <si>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</si>
  <si>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</si>
  <si>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</si>
  <si>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</si>
  <si>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</si>
  <si>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</si>
  <si>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</si>
  <si>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</si>
  <si>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</si>
  <si>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</si>
  <si>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</si>
  <si>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</si>
  <si>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</si>
  <si>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</si>
  <si>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</si>
  <si>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</si>
  <si>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</si>
  <si>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</si>
  <si>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</si>
  <si>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</si>
  <si>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</si>
  <si>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</si>
  <si>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</si>
  <si>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</si>
  <si>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</si>
  <si>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</si>
  <si>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</si>
  <si>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</si>
  <si>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</si>
  <si>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</si>
  <si>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</si>
  <si>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</si>
  <si>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</si>
  <si>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</si>
  <si>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</si>
  <si>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</si>
  <si>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</si>
  <si>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</si>
  <si>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</si>
  <si>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</si>
  <si>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</si>
  <si>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</si>
  <si>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</si>
  <si>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</si>
  <si>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</si>
  <si>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</si>
  <si>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</si>
  <si>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</si>
  <si>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</si>
  <si>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</si>
  <si>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</si>
  <si>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</si>
  <si>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</si>
  <si>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</si>
  <si>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</si>
  <si>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</si>
  <si>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</si>
  <si>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</si>
  <si>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</si>
  <si>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</si>
  <si>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</si>
  <si>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</si>
  <si>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</si>
  <si>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</si>
  <si>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</si>
  <si>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</si>
  <si>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</si>
  <si>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</si>
  <si>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</si>
  <si>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</si>
  <si>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</si>
  <si>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</si>
  <si>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</si>
  <si>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</si>
  <si>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</si>
  <si>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</si>
  <si>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</si>
  <si>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</si>
  <si>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</si>
  <si>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</si>
  <si>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</si>
  <si>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</si>
  <si>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</si>
  <si>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</si>
  <si>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</si>
  <si>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</si>
  <si>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</si>
  <si>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</si>
  <si>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</si>
  <si>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</si>
  <si>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</si>
  <si>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</si>
  <si>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</si>
  <si>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</si>
  <si>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</si>
  <si>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</si>
  <si>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</si>
  <si>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</si>
  <si>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</si>
  <si>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</si>
  <si>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</si>
  <si>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</si>
  <si>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</si>
  <si>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</si>
  <si>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</si>
  <si>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</si>
  <si>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</si>
  <si>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</si>
  <si>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</si>
  <si>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</si>
  <si>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</si>
  <si>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</si>
  <si>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</si>
  <si>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</si>
  <si>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</si>
  <si>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</si>
  <si>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</si>
  <si>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</si>
  <si>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</si>
  <si>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</si>
  <si>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</si>
  <si>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</si>
  <si>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</si>
  <si>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</si>
  <si>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</si>
  <si>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</si>
  <si>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</si>
  <si>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</si>
  <si>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</si>
  <si>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</si>
  <si>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</si>
  <si>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</si>
  <si>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</si>
  <si>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</si>
  <si>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</si>
  <si>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</si>
  <si>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</si>
  <si>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</si>
  <si>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</si>
  <si>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</si>
  <si>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</si>
  <si>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</si>
  <si>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</si>
  <si>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</si>
  <si>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</si>
  <si>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</si>
  <si>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</si>
  <si>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</si>
  <si>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</si>
  <si>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</si>
  <si>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</si>
  <si>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</si>
  <si>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</si>
  <si>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</si>
  <si>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</si>
  <si>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</si>
  <si>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</si>
  <si>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</si>
  <si>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</si>
  <si>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</si>
  <si>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</si>
  <si>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</si>
  <si>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</si>
  <si>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</si>
  <si>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</si>
  <si>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</si>
  <si>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</si>
  <si>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</si>
  <si>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</si>
  <si>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</si>
  <si>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</si>
  <si>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</si>
  <si>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</si>
  <si>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</si>
  <si>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</si>
  <si>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</si>
  <si>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</si>
  <si>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</si>
  <si>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</si>
  <si>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</si>
  <si>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</si>
  <si>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</si>
  <si>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</si>
  <si>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</si>
  <si>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</si>
  <si>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</si>
  <si>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</si>
  <si>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</si>
  <si>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</si>
  <si>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</si>
  <si>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</si>
  <si>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</si>
  <si>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</si>
  <si>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</si>
  <si>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</si>
  <si>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</si>
  <si>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</si>
  <si>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</si>
  <si>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</si>
  <si>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</si>
  <si>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</si>
  <si>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</si>
  <si>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</si>
  <si>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</si>
  <si>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</si>
  <si>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</si>
  <si>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</si>
  <si>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</si>
  <si>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</si>
  <si>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</si>
  <si>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</si>
  <si>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</si>
  <si>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</si>
  <si>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</si>
  <si>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</si>
  <si>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</si>
  <si>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</si>
  <si>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</si>
  <si>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</si>
  <si>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</si>
  <si>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</si>
  <si>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</si>
  <si>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</si>
  <si>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</si>
  <si>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</si>
  <si>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</si>
  <si>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</si>
  <si>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</si>
  <si>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</si>
  <si>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</si>
  <si>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</si>
  <si>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</si>
  <si>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</si>
  <si>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</si>
  <si>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</si>
  <si>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</si>
  <si>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</si>
  <si>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</si>
  <si>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</si>
  <si>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</si>
  <si>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</si>
  <si>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</si>
  <si>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</si>
  <si>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</si>
  <si>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</si>
  <si>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</si>
  <si>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</si>
  <si>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</si>
  <si>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</si>
  <si>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</si>
  <si>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</si>
  <si>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</si>
  <si>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</si>
  <si>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</si>
  <si>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</si>
  <si>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</si>
  <si>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</si>
  <si>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</si>
  <si>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</si>
  <si>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</si>
  <si>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</si>
  <si>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</si>
  <si>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</si>
  <si>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</si>
  <si>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</si>
  <si>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</si>
  <si>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</si>
  <si>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</si>
  <si>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</si>
  <si>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</si>
  <si>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</si>
  <si>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</si>
  <si>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</si>
  <si>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</si>
  <si>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</si>
  <si>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</si>
  <si>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</si>
  <si>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</si>
  <si>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</si>
  <si>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</si>
  <si>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</si>
  <si>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</si>
  <si>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</si>
  <si>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</si>
  <si>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</si>
  <si>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</si>
  <si>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</si>
  <si>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</si>
  <si>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</si>
  <si>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</si>
  <si>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</si>
  <si>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</si>
  <si>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</si>
  <si>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</si>
  <si>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</si>
  <si>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</si>
  <si>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</si>
  <si>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</si>
  <si>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</si>
  <si>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</si>
  <si>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</si>
  <si>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</si>
  <si>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</si>
  <si>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</si>
  <si>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</si>
  <si>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</si>
  <si>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</si>
  <si>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</si>
  <si>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</si>
  <si>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</si>
  <si>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</si>
  <si>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</si>
  <si>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</si>
  <si>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</si>
  <si>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</si>
  <si>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</si>
  <si>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</si>
  <si>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</si>
  <si>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</si>
  <si>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</si>
  <si>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</si>
  <si>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</si>
  <si>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</si>
  <si>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</si>
  <si>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</si>
  <si>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</si>
  <si>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</si>
  <si>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</si>
  <si>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</si>
  <si>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</si>
  <si>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</si>
  <si>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</si>
  <si>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</si>
  <si>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</si>
  <si>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</si>
  <si>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</si>
  <si>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</si>
  <si>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</si>
  <si>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</si>
  <si>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</si>
  <si>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</si>
  <si>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</si>
  <si>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</si>
  <si>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</si>
  <si>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</si>
  <si>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</si>
  <si>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</si>
  <si>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</si>
  <si>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</si>
  <si>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</si>
  <si>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</si>
  <si>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</si>
  <si>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</si>
  <si>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</si>
  <si>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</si>
  <si>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</si>
  <si>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</si>
  <si>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</si>
  <si>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</si>
  <si>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</si>
  <si>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</si>
  <si>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</si>
  <si>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</si>
  <si>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</si>
  <si>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</si>
  <si>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</si>
  <si>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</si>
  <si>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</si>
  <si>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</si>
  <si>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</si>
  <si>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</si>
  <si>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</si>
  <si>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</si>
  <si>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</si>
  <si>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</si>
  <si>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</si>
  <si>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</si>
  <si>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</si>
  <si>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</si>
  <si>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</si>
  <si>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</si>
  <si>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</si>
  <si>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</si>
  <si>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</si>
  <si>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</si>
  <si>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</si>
  <si>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</si>
  <si>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</si>
  <si>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</si>
  <si>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</si>
  <si>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</si>
  <si>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</si>
  <si>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</si>
  <si>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</si>
  <si>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</si>
  <si>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</si>
  <si>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</si>
  <si>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</si>
  <si>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</si>
  <si>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</si>
  <si>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</si>
  <si>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</si>
  <si>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</si>
  <si>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</si>
  <si>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</si>
  <si>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</si>
  <si>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</si>
  <si>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</si>
  <si>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</si>
  <si>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</si>
  <si>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</si>
  <si>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</si>
  <si>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</si>
  <si>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</si>
  <si>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</si>
  <si>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</si>
  <si>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</si>
  <si>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</si>
  <si>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</si>
  <si>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</si>
  <si>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</si>
  <si>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</si>
  <si>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</si>
  <si>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</si>
  <si>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</si>
  <si>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</si>
  <si>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</si>
  <si>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</si>
  <si>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</si>
  <si>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</si>
  <si>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</si>
  <si>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</si>
  <si>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</si>
  <si>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</si>
  <si>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</si>
  <si>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</si>
  <si>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</si>
  <si>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</si>
  <si>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</si>
  <si>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</si>
  <si>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</si>
  <si>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</si>
  <si>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</si>
  <si>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</si>
  <si>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</si>
  <si>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</si>
  <si>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</si>
  <si>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</si>
  <si>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</si>
  <si>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</si>
  <si>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</si>
  <si>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</si>
  <si>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</si>
  <si>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</si>
  <si>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</si>
  <si>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</si>
  <si>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</si>
  <si>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</si>
  <si>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</si>
  <si>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</si>
  <si>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</si>
  <si>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</si>
  <si>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</si>
  <si>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</si>
  <si>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</si>
  <si>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</si>
  <si>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</si>
  <si>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</si>
  <si>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</si>
  <si>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</si>
  <si>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</si>
  <si>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</si>
  <si>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</si>
  <si>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</si>
  <si>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</si>
  <si>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</si>
  <si>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</si>
  <si>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</si>
  <si>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</si>
  <si>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</si>
  <si>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</si>
  <si>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</si>
  <si>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</si>
  <si>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</si>
  <si>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</si>
  <si>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</si>
  <si>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</si>
  <si>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</si>
  <si>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</si>
  <si>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</si>
  <si>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</si>
  <si>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</si>
  <si>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</si>
  <si>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</si>
  <si>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</si>
  <si>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</si>
  <si>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</si>
  <si>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</si>
  <si>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</si>
  <si>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</si>
  <si>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</si>
  <si>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</si>
  <si>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</si>
  <si>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</si>
  <si>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</si>
  <si>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</si>
  <si>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</si>
  <si>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</si>
  <si>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</si>
  <si>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</si>
  <si>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</si>
  <si>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</si>
  <si>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</si>
  <si>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</si>
  <si>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</si>
  <si>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</si>
  <si>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</si>
  <si>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</si>
  <si>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</si>
  <si>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</si>
  <si>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</si>
  <si>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</si>
  <si>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</si>
  <si>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</si>
  <si>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</si>
  <si>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</si>
  <si>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</si>
  <si>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</si>
  <si>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</si>
  <si>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</si>
  <si>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</si>
  <si>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</si>
  <si>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</si>
  <si>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</si>
  <si>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</si>
  <si>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</si>
  <si>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</si>
  <si>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</si>
  <si>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</si>
  <si>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</si>
  <si>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</si>
  <si>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</si>
  <si>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</si>
  <si>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</si>
  <si>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</si>
  <si>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</si>
  <si>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</si>
  <si>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</si>
  <si>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</si>
  <si>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</si>
  <si>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</si>
  <si>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</si>
  <si>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</si>
  <si>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</si>
  <si>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</si>
  <si>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</si>
  <si>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</si>
  <si>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</si>
  <si>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</si>
  <si>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</si>
  <si>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</si>
  <si>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</si>
  <si>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</si>
  <si>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</si>
  <si>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</si>
  <si>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</si>
  <si>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</si>
  <si>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</si>
  <si>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</si>
  <si>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</si>
  <si>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</si>
  <si>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</si>
  <si>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</si>
  <si>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</si>
  <si>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</si>
  <si>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</si>
  <si>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</si>
  <si>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</si>
  <si>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</si>
  <si>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</si>
  <si>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</si>
  <si>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</si>
  <si>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</si>
  <si>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</si>
  <si>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</si>
  <si>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</si>
  <si>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</si>
  <si>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</si>
  <si>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</si>
  <si>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</si>
  <si>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</si>
  <si>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</si>
  <si>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</si>
  <si>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</si>
  <si>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</si>
  <si>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</si>
  <si>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</si>
  <si>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</si>
  <si>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</si>
  <si>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</si>
  <si>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</si>
  <si>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</si>
  <si>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</si>
  <si>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</si>
  <si>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</si>
  <si>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</si>
  <si>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</si>
  <si>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</si>
  <si>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</si>
  <si>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</si>
  <si>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</si>
  <si>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</si>
  <si>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</si>
  <si>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</si>
  <si>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</si>
  <si>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</si>
  <si>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</si>
  <si>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</si>
  <si>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</si>
  <si>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</si>
  <si>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</si>
  <si>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</si>
  <si>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</si>
  <si>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</si>
  <si>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</si>
  <si>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</si>
  <si>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</si>
  <si>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</si>
  <si>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</si>
  <si>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</si>
  <si>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</si>
  <si>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</si>
  <si>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</si>
  <si>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</si>
  <si>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</si>
  <si>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</si>
  <si>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</si>
  <si>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</si>
  <si>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</si>
  <si>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</si>
  <si>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</si>
  <si>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</si>
  <si>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</si>
  <si>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</si>
  <si>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</si>
  <si>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</si>
  <si>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</si>
  <si>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</si>
  <si>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</si>
  <si>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</si>
  <si>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</si>
  <si>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</si>
  <si>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</si>
  <si>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</si>
  <si>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</si>
  <si>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</si>
  <si>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</si>
  <si>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</si>
  <si>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</si>
  <si>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</si>
  <si>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</si>
  <si>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</si>
  <si>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</si>
  <si>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</si>
  <si>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</si>
  <si>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</si>
  <si>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</si>
  <si>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</si>
  <si>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</si>
  <si>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</si>
  <si>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</si>
  <si>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</si>
  <si>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</si>
  <si>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</si>
  <si>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</si>
  <si>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</si>
  <si>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</si>
  <si>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</si>
  <si>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</si>
  <si>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</si>
  <si>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</si>
  <si>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</si>
  <si>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</si>
  <si>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</si>
  <si>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</si>
  <si>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</si>
  <si>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</si>
  <si>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</si>
  <si>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</si>
  <si>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</si>
  <si>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</si>
  <si>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</si>
  <si>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</si>
  <si>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</si>
  <si>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</si>
  <si>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</si>
  <si>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</si>
  <si>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</si>
  <si>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</si>
  <si>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</si>
  <si>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</si>
  <si>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</si>
  <si>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</si>
  <si>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</si>
  <si>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</si>
  <si>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</si>
  <si>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</si>
  <si>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</si>
  <si>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</si>
  <si>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</si>
  <si>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</si>
  <si>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</si>
  <si>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</si>
  <si>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</si>
  <si>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</si>
  <si>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</si>
  <si>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</si>
  <si>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</si>
  <si>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</si>
  <si>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</si>
  <si>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</si>
  <si>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</si>
  <si>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</si>
  <si>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</si>
  <si>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</si>
  <si>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</si>
  <si>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</si>
  <si>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</si>
  <si>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</si>
  <si>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</si>
  <si>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</si>
  <si>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</si>
  <si>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</si>
  <si>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</si>
  <si>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</si>
  <si>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</si>
  <si>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</si>
  <si>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</si>
  <si>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</si>
  <si>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</si>
  <si>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</si>
  <si>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</si>
  <si>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</si>
  <si>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</si>
  <si>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</si>
  <si>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</si>
  <si>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</si>
  <si>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</si>
  <si>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</si>
  <si>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</si>
  <si>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</si>
  <si>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</si>
  <si>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</si>
  <si>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</si>
  <si>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</si>
  <si>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</si>
  <si>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</si>
  <si>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</si>
  <si>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</si>
  <si>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</si>
  <si>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</si>
  <si>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</si>
  <si>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</si>
  <si>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</si>
  <si>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</si>
  <si>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</si>
  <si>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</si>
  <si>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</si>
  <si>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</si>
  <si>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</si>
  <si>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</si>
  <si>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</si>
  <si>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</si>
  <si>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</si>
  <si>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</si>
  <si>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</si>
  <si>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</si>
  <si>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</si>
  <si>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</si>
  <si>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</si>
  <si>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</si>
  <si>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</si>
  <si>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</si>
  <si>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</si>
  <si>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</si>
  <si>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</si>
  <si>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</si>
  <si>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</si>
  <si>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</si>
  <si>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</si>
  <si>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</si>
  <si>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</si>
  <si>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</si>
  <si>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</si>
  <si>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</si>
  <si>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</si>
  <si>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</si>
  <si>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</si>
  <si>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</si>
  <si>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</si>
  <si>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</si>
  <si>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</si>
  <si>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</si>
  <si>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</si>
  <si>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</si>
  <si>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</si>
  <si>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</si>
  <si>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</si>
  <si>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</si>
  <si>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</si>
  <si>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</si>
  <si>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</si>
  <si>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</si>
  <si>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</si>
  <si>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</si>
  <si>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</si>
  <si>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</si>
  <si>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</si>
  <si>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</si>
  <si>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</si>
  <si>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</si>
  <si>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</si>
  <si>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</si>
  <si>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</si>
  <si>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</si>
  <si>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</si>
  <si>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</si>
  <si>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</si>
  <si>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</si>
  <si>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</si>
  <si>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</si>
  <si>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</si>
  <si>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</si>
  <si>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</si>
  <si>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</si>
  <si>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</si>
  <si>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</si>
  <si>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</si>
  <si>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</si>
  <si>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</si>
  <si>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</si>
  <si>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</si>
  <si>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</si>
  <si>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</si>
  <si>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</si>
  <si>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</si>
  <si>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</si>
  <si>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</si>
  <si>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</si>
  <si>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</si>
  <si>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</si>
  <si>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</si>
  <si>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</si>
  <si>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</si>
  <si>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</si>
  <si>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</si>
  <si>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</si>
  <si>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</si>
  <si>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</si>
  <si>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</si>
  <si>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</si>
  <si>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</si>
  <si>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</si>
  <si>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</si>
  <si>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</si>
  <si>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</si>
  <si>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</si>
  <si>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</si>
  <si>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</si>
  <si>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</si>
  <si>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</si>
  <si>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</si>
  <si>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</si>
  <si>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</si>
  <si>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</si>
  <si>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</si>
  <si>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</si>
  <si>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</si>
  <si>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</si>
  <si>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</si>
  <si>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</si>
  <si>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</si>
  <si>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</si>
  <si>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</si>
  <si>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</si>
  <si>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</si>
  <si>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</si>
  <si>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</si>
  <si>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</si>
  <si>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</si>
  <si>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</si>
  <si>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</si>
  <si>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</si>
  <si>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</si>
  <si>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</si>
  <si>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</si>
  <si>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</si>
  <si>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</si>
  <si>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</si>
  <si>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</si>
  <si>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</si>
  <si>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</si>
  <si>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</si>
  <si>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</si>
  <si>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</si>
  <si>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</si>
  <si>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</si>
  <si>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</si>
  <si>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</si>
  <si>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</si>
  <si>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</si>
  <si>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</si>
  <si>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</si>
  <si>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</si>
  <si>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</si>
  <si>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</si>
  <si>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</si>
  <si>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</si>
  <si>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</si>
  <si>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</si>
  <si>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</si>
  <si>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</si>
  <si>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</si>
  <si>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</si>
  <si>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</si>
  <si>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</si>
  <si>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</si>
  <si>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</si>
  <si>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</si>
  <si>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</si>
  <si>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</si>
  <si>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</si>
  <si>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</si>
  <si>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</si>
  <si>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</si>
  <si>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</si>
  <si>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</si>
  <si>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</si>
  <si>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</si>
  <si>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</si>
  <si>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</si>
  <si>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</si>
  <si>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</si>
  <si>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</si>
  <si>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</si>
  <si>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</si>
  <si>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</si>
  <si>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</si>
  <si>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</si>
  <si>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</si>
  <si>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</si>
  <si>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</si>
  <si>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</si>
  <si>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</si>
  <si>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</si>
  <si>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</si>
  <si>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</si>
  <si>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</si>
  <si>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</si>
  <si>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</si>
  <si>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</si>
  <si>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</si>
  <si>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</si>
  <si>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</si>
  <si>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</si>
  <si>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</si>
  <si>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</si>
  <si>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</si>
  <si>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</si>
  <si>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</si>
  <si>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</si>
  <si>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</si>
  <si>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</si>
  <si>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</si>
  <si>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</si>
  <si>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</si>
  <si>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</si>
  <si>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</si>
  <si>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</si>
  <si>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</si>
  <si>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</si>
  <si>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</si>
  <si>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</si>
  <si>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</si>
  <si>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</si>
  <si>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</si>
  <si>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</si>
  <si>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</si>
  <si>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</si>
  <si>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</si>
  <si>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</si>
  <si>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</si>
  <si>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</si>
  <si>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</si>
  <si>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</si>
  <si>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</si>
  <si>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</si>
  <si>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</si>
  <si>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</si>
  <si>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</si>
  <si>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</si>
  <si>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</si>
  <si>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</si>
  <si>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</si>
  <si>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</si>
  <si>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</si>
  <si>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</si>
  <si>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</si>
  <si>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</si>
  <si>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</si>
  <si>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</si>
  <si>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</si>
  <si>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</si>
  <si>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</si>
  <si>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</si>
  <si>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</si>
  <si>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</si>
  <si>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</si>
  <si>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</si>
  <si>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</si>
  <si>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</si>
  <si>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</si>
  <si>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</si>
  <si>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</si>
  <si>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</si>
  <si>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</si>
  <si>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</si>
  <si>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</si>
  <si>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</si>
  <si>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</si>
  <si>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</si>
  <si>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</si>
  <si>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</si>
  <si>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</si>
  <si>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</si>
  <si>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</si>
  <si>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</si>
  <si>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</si>
  <si>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</si>
  <si>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</si>
  <si>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</si>
  <si>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</si>
  <si>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</si>
  <si>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</si>
  <si>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</si>
  <si>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</si>
  <si>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</si>
  <si>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</si>
  <si>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</si>
  <si>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</si>
  <si>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</si>
  <si>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</si>
  <si>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</si>
  <si>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</si>
  <si>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</si>
  <si>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</si>
  <si>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</si>
  <si>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</si>
  <si>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</si>
  <si>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</si>
  <si>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</si>
  <si>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</si>
  <si>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</si>
  <si>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</si>
  <si>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</si>
  <si>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</si>
  <si>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</si>
  <si>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</si>
  <si>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</si>
  <si>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</si>
  <si>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</si>
  <si>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</si>
  <si>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</si>
  <si>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</si>
  <si>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</si>
  <si>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</si>
  <si>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</si>
  <si>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</si>
  <si>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</si>
  <si>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</si>
  <si>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</si>
  <si>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</si>
  <si>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</si>
  <si>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</si>
  <si>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</si>
  <si>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</si>
  <si>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</si>
  <si>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</si>
  <si>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</si>
  <si>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</si>
  <si>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</si>
  <si>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</si>
  <si>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</si>
  <si>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</si>
  <si>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</si>
  <si>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</si>
  <si>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</si>
  <si>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</si>
  <si>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</si>
  <si>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</si>
  <si>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</si>
  <si>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</si>
  <si>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</si>
  <si>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</si>
  <si>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</si>
  <si>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</si>
  <si>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</si>
  <si>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</si>
  <si>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</si>
  <si>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</si>
  <si>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</si>
  <si>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</si>
  <si>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</si>
  <si>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</si>
  <si>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</si>
  <si>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</si>
  <si>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</si>
  <si>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</si>
  <si>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</si>
  <si>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</si>
  <si>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</si>
  <si>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</si>
  <si>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</si>
  <si>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</si>
  <si>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</si>
  <si>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</si>
  <si>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</si>
  <si>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</si>
  <si>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</si>
  <si>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</si>
  <si>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</si>
  <si>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</si>
  <si>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</si>
  <si>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</si>
  <si>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</si>
  <si>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</si>
  <si>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</si>
  <si>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</si>
  <si>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</si>
  <si>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</si>
  <si>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</si>
  <si>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</si>
  <si>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</si>
  <si>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</si>
  <si>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</si>
  <si>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</si>
  <si>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</si>
  <si>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</si>
  <si>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</si>
  <si>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</si>
  <si>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</si>
  <si>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</si>
  <si>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</si>
  <si>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</si>
  <si>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</si>
  <si>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</si>
  <si>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</si>
  <si>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</si>
  <si>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</si>
  <si>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</si>
  <si>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</si>
  <si>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</si>
  <si>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</si>
  <si>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</si>
  <si>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</si>
  <si>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</si>
  <si>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</si>
  <si>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</si>
  <si>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</si>
  <si>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</si>
  <si>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</si>
  <si>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</si>
  <si>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</si>
  <si>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</si>
  <si>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</si>
  <si>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</si>
  <si>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</si>
  <si>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</si>
  <si>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</si>
  <si>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</si>
  <si>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</si>
  <si>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</si>
  <si>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</si>
  <si>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</si>
  <si>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</si>
  <si>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</si>
  <si>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</si>
  <si>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</si>
  <si>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</si>
  <si>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</si>
  <si>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</si>
  <si>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</si>
  <si>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</si>
  <si>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</si>
  <si>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</si>
  <si>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</si>
  <si>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</si>
  <si>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</si>
  <si>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</si>
  <si>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</si>
  <si>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</si>
  <si>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</si>
  <si>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</si>
  <si>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</si>
  <si>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</si>
  <si>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</si>
  <si>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</si>
  <si>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</si>
  <si>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</si>
  <si>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</si>
  <si>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</si>
  <si>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</si>
  <si>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</si>
  <si>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</si>
  <si>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</si>
  <si>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</si>
  <si>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</si>
  <si>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</si>
  <si>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</si>
  <si>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</si>
  <si>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</si>
  <si>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</si>
  <si>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</si>
  <si>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</si>
  <si>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</si>
  <si>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</si>
  <si>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</si>
  <si>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</si>
  <si>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</si>
  <si>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</si>
  <si>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</si>
  <si>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</si>
  <si>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</si>
  <si>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</si>
  <si>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</si>
  <si>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</si>
  <si>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</si>
  <si>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</si>
  <si>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</si>
  <si>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</si>
  <si>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</si>
  <si>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</si>
  <si>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</si>
  <si>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</si>
  <si>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</si>
  <si>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</si>
  <si>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</si>
  <si>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</si>
  <si>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</si>
  <si>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</si>
  <si>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</si>
  <si>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</si>
  <si>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</si>
  <si>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</si>
  <si>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</si>
  <si>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</si>
  <si>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</si>
  <si>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</si>
  <si>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</si>
  <si>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</si>
  <si>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</si>
  <si>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</si>
  <si>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</si>
  <si>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</si>
  <si>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</si>
  <si>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</si>
  <si>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</si>
  <si>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</si>
  <si>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</si>
  <si>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</si>
  <si>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</si>
  <si>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</si>
  <si>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</si>
  <si>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</si>
  <si>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</si>
  <si>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</si>
  <si>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</si>
  <si>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</si>
  <si>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</si>
  <si>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</si>
  <si>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</si>
  <si>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</si>
  <si>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</si>
  <si>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</si>
  <si>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</si>
  <si>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</si>
  <si>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</si>
  <si>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</si>
  <si>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</si>
  <si>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</si>
  <si>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</si>
  <si>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</si>
  <si>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</si>
  <si>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</si>
  <si>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</si>
  <si>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</si>
  <si>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</si>
  <si>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</si>
  <si>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</si>
  <si>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</si>
  <si>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</si>
  <si>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</si>
  <si>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</si>
  <si>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</si>
  <si>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</si>
  <si>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</si>
  <si>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</si>
  <si>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</si>
  <si>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</si>
  <si>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</si>
  <si>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</si>
  <si>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</si>
  <si>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</si>
  <si>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</si>
  <si>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</si>
  <si>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</si>
  <si>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</si>
  <si>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</si>
  <si>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</si>
  <si>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</si>
  <si>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</si>
  <si>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</si>
  <si>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</si>
  <si>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</si>
  <si>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</si>
  <si>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</si>
  <si>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</si>
  <si>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</si>
  <si>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</si>
  <si>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</si>
  <si>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</si>
  <si>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</si>
  <si>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</si>
  <si>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</si>
  <si>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</si>
  <si>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</si>
  <si>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</si>
  <si>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</si>
  <si>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</si>
  <si>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</si>
  <si>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</si>
  <si>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</si>
  <si>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</si>
  <si>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</si>
  <si>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</si>
  <si>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</si>
  <si>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</si>
  <si>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</si>
  <si>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</si>
  <si>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</si>
  <si>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</si>
  <si>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</si>
  <si>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</si>
  <si>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</si>
  <si>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</si>
  <si>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</si>
  <si>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</si>
  <si>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</si>
  <si>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</si>
  <si>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</si>
  <si>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</si>
  <si>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</si>
  <si>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</si>
  <si>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</si>
  <si>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</si>
  <si>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</si>
  <si>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</si>
  <si>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</si>
  <si>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</si>
  <si>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</si>
  <si>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</si>
  <si>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</si>
  <si>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</si>
  <si>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</si>
  <si>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</si>
  <si>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</si>
  <si>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</si>
  <si>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</si>
  <si>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</si>
  <si>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</si>
  <si>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</si>
  <si>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</si>
  <si>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</si>
  <si>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</si>
  <si>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</si>
  <si>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</si>
  <si>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</si>
  <si>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</si>
  <si>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</si>
  <si>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</si>
  <si>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</si>
  <si>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</si>
  <si>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</si>
  <si>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</si>
  <si>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</si>
  <si>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</si>
  <si>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</si>
  <si>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</si>
  <si>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</si>
  <si>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</si>
  <si>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</si>
  <si>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</si>
  <si>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</si>
  <si>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</si>
  <si>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</si>
  <si>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</si>
  <si>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</si>
  <si>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</si>
  <si>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</si>
  <si>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</si>
  <si>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</si>
  <si>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</si>
  <si>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</si>
  <si>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</si>
  <si>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</si>
  <si>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</si>
  <si>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</si>
  <si>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</si>
  <si>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</si>
  <si>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</si>
  <si>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</si>
  <si>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</si>
  <si>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</si>
  <si>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</si>
  <si>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</si>
  <si>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</si>
  <si>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</si>
  <si>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</si>
  <si>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</si>
  <si>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</si>
  <si>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</si>
  <si>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</si>
  <si>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</si>
  <si>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</si>
  <si>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</si>
  <si>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</si>
  <si>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</si>
  <si>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</si>
  <si>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</si>
  <si>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</si>
  <si>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</si>
  <si>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</si>
  <si>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</si>
  <si>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</si>
  <si>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</si>
  <si>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</si>
  <si>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</si>
  <si>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</si>
  <si>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</si>
  <si>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</si>
  <si>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</si>
  <si>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</si>
  <si>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</si>
  <si>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</si>
  <si>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</si>
  <si>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</si>
  <si>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</si>
  <si>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</si>
  <si>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</si>
  <si>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</si>
  <si>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</si>
  <si>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</si>
  <si>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</si>
  <si>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</si>
  <si>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</si>
  <si>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</si>
  <si>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</si>
  <si>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</si>
  <si>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</si>
  <si>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</si>
  <si>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</si>
  <si>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</si>
  <si>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</si>
  <si>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</si>
  <si>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</si>
  <si>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</si>
  <si>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</si>
  <si>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</si>
  <si>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</si>
  <si>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</si>
  <si>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</si>
  <si>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</si>
  <si>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</si>
  <si>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</si>
  <si>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</si>
  <si>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</si>
  <si>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</si>
  <si>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</si>
  <si>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</si>
  <si>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</si>
  <si>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</si>
  <si>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</si>
  <si>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</si>
  <si>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</si>
  <si>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</si>
  <si>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</si>
  <si>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</si>
  <si>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</si>
  <si>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</si>
  <si>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</si>
  <si>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</si>
  <si>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</si>
  <si>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</si>
  <si>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</si>
  <si>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</si>
  <si>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</si>
  <si>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</si>
  <si>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</si>
  <si>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</si>
  <si>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</si>
  <si>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</si>
  <si>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</si>
  <si>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</si>
  <si>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</si>
  <si>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</si>
  <si>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</si>
  <si>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</si>
  <si>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</si>
  <si>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</si>
  <si>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</si>
  <si>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</si>
  <si>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</si>
  <si>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</si>
  <si>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</si>
  <si>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</si>
  <si>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</si>
  <si>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</si>
  <si>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</si>
  <si>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</si>
  <si>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</si>
  <si>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</si>
  <si>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</si>
  <si>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</si>
  <si>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</si>
  <si>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</si>
  <si>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</si>
  <si>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</si>
  <si>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</si>
  <si>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</si>
  <si>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</si>
  <si>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</si>
  <si>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</si>
  <si>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</si>
  <si>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</si>
  <si>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</si>
  <si>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</si>
  <si>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</si>
  <si>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</si>
  <si>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</si>
  <si>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</si>
  <si>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</si>
  <si>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</si>
  <si>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</si>
  <si>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</si>
  <si>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</si>
  <si>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</si>
  <si>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</si>
  <si>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</si>
  <si>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</si>
  <si>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</si>
  <si>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</si>
  <si>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</si>
  <si>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</si>
  <si>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</si>
  <si>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</si>
  <si>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</si>
  <si>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</si>
  <si>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</si>
  <si>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</si>
  <si>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</si>
  <si>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</si>
  <si>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</si>
  <si>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</si>
  <si>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</si>
  <si>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</si>
  <si>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</si>
  <si>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</si>
  <si>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</si>
  <si>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</si>
  <si>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</si>
  <si>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</si>
  <si>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</si>
  <si>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</si>
  <si>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</si>
  <si>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</si>
  <si>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</si>
  <si>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</si>
  <si>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</si>
  <si>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</si>
  <si>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</si>
  <si>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</si>
  <si>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</si>
  <si>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</si>
  <si>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</si>
  <si>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</si>
  <si>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</si>
  <si>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</si>
  <si>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</si>
  <si>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</si>
  <si>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</si>
  <si>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</si>
  <si>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</si>
  <si>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</si>
  <si>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</si>
  <si>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</si>
  <si>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</si>
  <si>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</si>
  <si>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</si>
  <si>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</si>
  <si>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</si>
  <si>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</si>
  <si>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</si>
  <si>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</si>
  <si>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</si>
  <si>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</si>
  <si>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</si>
  <si>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</si>
  <si>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</si>
  <si>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</si>
  <si>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</si>
  <si>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</si>
  <si>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</si>
  <si>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</si>
  <si>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</si>
  <si>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</si>
  <si>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</si>
  <si>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</si>
  <si>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</si>
  <si>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</si>
  <si>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</si>
  <si>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</si>
  <si>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</si>
  <si>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</si>
  <si>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</si>
  <si>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</si>
  <si>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</si>
  <si>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</si>
  <si>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</si>
  <si>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</si>
  <si>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</si>
  <si>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</si>
  <si>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</si>
  <si>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</si>
  <si>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</si>
  <si>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</si>
  <si>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</si>
  <si>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</si>
  <si>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</si>
  <si>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</si>
  <si>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</si>
  <si>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</si>
  <si>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</si>
  <si>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</si>
  <si>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</si>
  <si>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</si>
  <si>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</si>
  <si>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</si>
  <si>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</si>
  <si>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</si>
  <si>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</si>
  <si>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</si>
  <si>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</si>
  <si>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</si>
  <si>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</si>
  <si>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</si>
  <si>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</si>
  <si>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</si>
  <si>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</si>
  <si>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</si>
  <si>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</si>
  <si>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</si>
  <si>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</si>
  <si>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</si>
  <si>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</si>
  <si>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</si>
  <si>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</si>
  <si>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</si>
  <si>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</si>
  <si>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</si>
  <si>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</si>
  <si>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</si>
  <si>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</si>
  <si>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</si>
  <si>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</si>
  <si>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</si>
  <si>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</si>
  <si>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</si>
  <si>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</si>
  <si>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</si>
  <si>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</si>
  <si>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</si>
  <si>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</si>
  <si>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</si>
  <si>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</si>
  <si>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</si>
  <si>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</si>
  <si>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</si>
  <si>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</si>
  <si>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</si>
  <si>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</si>
  <si>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</si>
  <si>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</si>
  <si>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</si>
  <si>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</si>
  <si>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</si>
  <si>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</si>
  <si>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</si>
  <si>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</si>
  <si>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</si>
  <si>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</si>
  <si>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</si>
  <si>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</si>
  <si>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</si>
  <si>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</si>
  <si>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</si>
  <si>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</si>
  <si>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</si>
  <si>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</si>
  <si>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</si>
  <si>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</si>
  <si>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</si>
  <si>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</si>
  <si>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</si>
  <si>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</si>
  <si>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</si>
  <si>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</si>
  <si>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</si>
  <si>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</si>
  <si>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</si>
  <si>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</si>
  <si>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</si>
  <si>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</si>
  <si>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</si>
  <si>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</si>
  <si>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</si>
  <si>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</si>
  <si>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</si>
  <si>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</si>
  <si>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</si>
  <si>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</si>
  <si>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</si>
  <si>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</si>
  <si>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</si>
  <si>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</si>
  <si>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</si>
  <si>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</si>
  <si>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</si>
  <si>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</si>
  <si>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</si>
  <si>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</si>
  <si>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</si>
  <si>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</si>
  <si>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</si>
  <si>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</si>
  <si>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</si>
  <si>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</si>
  <si>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</si>
  <si>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</si>
  <si>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</si>
  <si>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</si>
  <si>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</si>
  <si>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</si>
  <si>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</si>
  <si>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</si>
  <si>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</si>
  <si>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</si>
  <si>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</si>
  <si>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</si>
  <si>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</si>
  <si>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</si>
  <si>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</si>
  <si>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</si>
  <si>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</si>
  <si>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</si>
  <si>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</si>
  <si>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</si>
  <si>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</si>
  <si>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</si>
  <si>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</si>
  <si>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</si>
  <si>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</si>
  <si>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</si>
  <si>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</si>
  <si>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</si>
  <si>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</si>
  <si>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</si>
  <si>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</si>
  <si>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</si>
  <si>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</si>
  <si>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</si>
  <si>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</si>
  <si>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</si>
  <si>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</si>
  <si>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</si>
  <si>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</si>
  <si>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</si>
  <si>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</si>
  <si>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</si>
  <si>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</si>
  <si>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</si>
  <si>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</si>
  <si>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</si>
  <si>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</si>
  <si>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</si>
  <si>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</si>
  <si>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</si>
  <si>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</si>
  <si>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</si>
  <si>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</si>
  <si>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</si>
  <si>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</si>
  <si>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</si>
  <si>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</si>
  <si>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</si>
  <si>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</si>
  <si>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</si>
  <si>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</si>
  <si>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</si>
  <si>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</si>
  <si>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</si>
  <si>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</si>
  <si>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</si>
  <si>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</si>
  <si>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</si>
  <si>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</si>
  <si>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</si>
  <si>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</si>
  <si>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</si>
  <si>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</si>
  <si>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</si>
  <si>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</si>
  <si>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</si>
  <si>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</si>
  <si>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</si>
  <si>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</si>
  <si>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</si>
  <si>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</si>
  <si>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</si>
  <si>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</si>
  <si>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</si>
  <si>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</si>
  <si>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</si>
  <si>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</si>
  <si>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</si>
  <si>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</si>
  <si>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</si>
  <si>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</si>
  <si>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</si>
  <si>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</si>
  <si>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</si>
  <si>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</si>
  <si>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</si>
  <si>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</si>
  <si>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</si>
  <si>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</si>
  <si>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</si>
  <si>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</si>
  <si>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</si>
  <si>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</si>
  <si>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</si>
  <si>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</si>
  <si>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</si>
  <si>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</si>
  <si>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</si>
  <si>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</si>
  <si>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</si>
  <si>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</si>
  <si>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</si>
  <si>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</si>
  <si>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</si>
  <si>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</si>
  <si>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</si>
  <si>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</si>
  <si>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</si>
  <si>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</si>
  <si>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</si>
  <si>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</si>
  <si>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</si>
  <si>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</si>
  <si>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</si>
  <si>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</si>
  <si>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</si>
  <si>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</si>
  <si>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</si>
  <si>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</si>
  <si>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</si>
  <si>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</si>
  <si>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</si>
  <si>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</si>
  <si>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</si>
  <si>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</si>
  <si>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</si>
  <si>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</si>
  <si>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</si>
  <si>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</si>
  <si>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</si>
  <si>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</si>
  <si>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</si>
  <si>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</si>
  <si>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</si>
  <si>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</si>
  <si>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</si>
  <si>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</si>
  <si>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</si>
  <si>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</si>
  <si>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</si>
  <si>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</si>
  <si>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</si>
  <si>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</si>
  <si>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</si>
  <si>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</si>
  <si>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</si>
  <si>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</si>
  <si>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</si>
  <si>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</si>
  <si>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</si>
  <si>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</si>
  <si>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</si>
  <si>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</si>
  <si>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</si>
  <si>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</si>
  <si>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</si>
  <si>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</si>
  <si>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</si>
  <si>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</si>
  <si>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</si>
  <si>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</si>
  <si>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</si>
  <si>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</si>
  <si>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</si>
  <si>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</si>
  <si>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</si>
  <si>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</si>
  <si>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</si>
  <si>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</si>
  <si>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</si>
  <si>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</si>
  <si>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</si>
  <si>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</si>
  <si>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</si>
  <si>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</si>
  <si>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</si>
  <si>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</si>
  <si>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</si>
  <si>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</si>
  <si>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</si>
  <si>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</si>
  <si>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</si>
  <si>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</si>
  <si>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</si>
  <si>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</si>
  <si>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</si>
  <si>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</si>
  <si>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</si>
  <si>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</si>
  <si>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</si>
  <si>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</si>
  <si>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</si>
  <si>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</si>
  <si>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</si>
  <si>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</si>
  <si>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</si>
  <si>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</si>
  <si>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</si>
  <si>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</si>
  <si>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</si>
  <si>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</si>
  <si>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</si>
  <si>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</si>
  <si>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</si>
  <si>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</si>
  <si>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</si>
  <si>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</si>
  <si>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</si>
  <si>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</si>
  <si>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</si>
  <si>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</si>
  <si>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</si>
  <si>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</si>
  <si>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</si>
  <si>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</si>
  <si>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</si>
  <si>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</si>
  <si>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</si>
  <si>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</si>
  <si>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</si>
  <si>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</si>
  <si>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</si>
  <si>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</si>
  <si>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</si>
  <si>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</si>
  <si>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</si>
  <si>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</si>
  <si>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</si>
  <si>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</si>
  <si>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</si>
  <si>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</si>
  <si>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</si>
  <si>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</si>
  <si>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</si>
  <si>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</si>
  <si>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</si>
  <si>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</si>
  <si>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</si>
  <si>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</si>
  <si>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</si>
  <si>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</si>
  <si>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</si>
  <si>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</si>
  <si>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</si>
  <si>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</si>
  <si>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</si>
  <si>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</si>
  <si>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</si>
  <si>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</si>
  <si>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</si>
  <si>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</si>
  <si>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</si>
  <si>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</si>
  <si>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</si>
  <si>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</si>
  <si>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</si>
  <si>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</si>
  <si>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</si>
  <si>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</si>
  <si>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</si>
  <si>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</si>
  <si>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</si>
  <si>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</si>
  <si>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</si>
  <si>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</si>
  <si>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</si>
  <si>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</si>
  <si>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</si>
  <si>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</si>
  <si>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</si>
  <si>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</si>
  <si>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</si>
  <si>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</si>
  <si>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</si>
  <si>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</si>
  <si>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</si>
  <si>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</si>
  <si>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</si>
  <si>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</si>
  <si>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</si>
  <si>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</si>
  <si>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</si>
  <si>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</si>
  <si>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</si>
  <si>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</si>
  <si>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</si>
  <si>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</si>
  <si>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</si>
  <si>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</si>
  <si>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</si>
  <si>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</si>
  <si>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</si>
  <si>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</si>
  <si>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</si>
  <si>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</si>
  <si>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</si>
  <si>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</si>
  <si>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</si>
  <si>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</si>
  <si>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</si>
  <si>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</si>
  <si>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</si>
  <si>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</si>
  <si>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</si>
  <si>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</si>
  <si>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</si>
  <si>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</si>
  <si>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</si>
  <si>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</si>
  <si>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</si>
  <si>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</si>
  <si>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</si>
  <si>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</si>
  <si>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</si>
  <si>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</si>
  <si>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</si>
  <si>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</si>
  <si>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</si>
  <si>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</si>
  <si>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</si>
  <si>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</si>
  <si>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</si>
  <si>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</si>
  <si>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</si>
  <si>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</si>
  <si>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</si>
  <si>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</si>
  <si>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</si>
  <si>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</si>
  <si>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</si>
  <si>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</si>
  <si>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</si>
  <si>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</si>
  <si>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</si>
  <si>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</si>
  <si>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</si>
  <si>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</si>
  <si>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</si>
  <si>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</si>
  <si>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</si>
  <si>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</si>
  <si>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</si>
  <si>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</si>
  <si>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</si>
  <si>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</si>
  <si>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</si>
  <si>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</si>
  <si>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</si>
  <si>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</si>
  <si>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</si>
  <si>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</si>
  <si>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</si>
  <si>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</si>
  <si>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</si>
  <si>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</si>
  <si>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</si>
  <si>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</si>
  <si>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</si>
  <si>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</si>
  <si>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</si>
  <si>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</si>
  <si>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</si>
  <si>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</si>
  <si>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</si>
  <si>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</si>
  <si>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</si>
  <si>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</si>
  <si>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</si>
  <si>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</si>
  <si>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</si>
  <si>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</si>
  <si>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</si>
  <si>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</si>
  <si>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</si>
  <si>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</si>
  <si>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</si>
  <si>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</si>
  <si>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</si>
  <si>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</si>
  <si>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</si>
  <si>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</si>
  <si>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</si>
  <si>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</si>
  <si>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</si>
  <si>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</si>
  <si>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</si>
  <si>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</si>
  <si>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</si>
  <si>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</si>
  <si>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</si>
  <si>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</si>
  <si>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</si>
  <si>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</si>
  <si>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</si>
  <si>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</si>
  <si>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</si>
  <si>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</si>
  <si>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</si>
  <si>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</si>
  <si>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</si>
  <si>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</si>
  <si>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</si>
  <si>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</si>
  <si>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</si>
  <si>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</si>
  <si>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</si>
  <si>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</si>
  <si>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</si>
  <si>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</si>
  <si>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</si>
  <si>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</si>
  <si>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</si>
  <si>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</si>
  <si>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</si>
  <si>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</si>
  <si>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</si>
  <si>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</si>
  <si>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</si>
  <si>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</si>
  <si>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</si>
  <si>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</si>
  <si>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</si>
  <si>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</si>
  <si>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</si>
  <si>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</si>
  <si>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</si>
  <si>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</si>
  <si>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</si>
  <si>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</si>
  <si>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</si>
  <si>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</si>
  <si>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</si>
  <si>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</si>
  <si>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</si>
  <si>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</si>
  <si>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</si>
  <si>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</si>
  <si>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</si>
  <si>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</si>
  <si>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</si>
  <si>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</si>
  <si>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</si>
  <si>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</si>
  <si>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</si>
  <si>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</si>
  <si>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</si>
  <si>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</si>
  <si>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</si>
  <si>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</si>
  <si>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</si>
  <si>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</si>
  <si>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</si>
  <si>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</si>
  <si>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</si>
  <si>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</si>
  <si>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</si>
  <si>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</si>
  <si>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</si>
  <si>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</si>
  <si>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</si>
  <si>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</si>
  <si>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</si>
  <si>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</si>
  <si>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</si>
  <si>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</si>
  <si>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</si>
  <si>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</si>
  <si>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</si>
  <si>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</si>
  <si>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</si>
  <si>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</si>
  <si>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</si>
  <si>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</si>
  <si>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</si>
  <si>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</si>
  <si>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</si>
  <si>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</si>
  <si>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</si>
  <si>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</si>
  <si>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</si>
  <si>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</si>
  <si>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</si>
  <si>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</si>
  <si>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</si>
  <si>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</si>
  <si>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</si>
  <si>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</si>
  <si>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</si>
  <si>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</si>
  <si>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</si>
  <si>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</si>
  <si>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</si>
  <si>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</si>
  <si>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</si>
  <si>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</si>
  <si>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</si>
  <si>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</si>
  <si>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</si>
  <si>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</si>
  <si>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</si>
  <si>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</si>
  <si>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</si>
  <si>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</si>
  <si>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</si>
  <si>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</si>
  <si>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</si>
  <si>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</si>
  <si>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</si>
  <si>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</si>
  <si>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</si>
  <si>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</si>
  <si>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</si>
  <si>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</si>
  <si>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</si>
  <si>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</si>
  <si>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</si>
  <si>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</si>
  <si>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</si>
  <si>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</si>
  <si>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</si>
  <si>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</si>
  <si>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</si>
  <si>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</si>
  <si>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</si>
  <si>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</si>
  <si>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</si>
  <si>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</si>
  <si>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</si>
  <si>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</si>
  <si>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</si>
  <si>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</si>
  <si>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</si>
  <si>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</si>
  <si>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</si>
  <si>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</si>
  <si>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</si>
  <si>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</si>
  <si>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</si>
  <si>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</si>
  <si>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</si>
  <si>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</si>
  <si>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</si>
  <si>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</si>
  <si>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</si>
  <si>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</si>
  <si>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</si>
  <si>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</si>
  <si>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</si>
  <si>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</si>
  <si>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</si>
  <si>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</si>
  <si>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</si>
  <si>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</si>
  <si>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</si>
  <si>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</si>
  <si>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</si>
  <si>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</si>
  <si>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</si>
  <si>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</si>
  <si>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</si>
  <si>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</si>
  <si>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</si>
  <si>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</si>
  <si>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</si>
  <si>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</si>
  <si>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</si>
  <si>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</si>
  <si>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</si>
  <si>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</si>
  <si>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</si>
  <si>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</si>
  <si>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</si>
  <si>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</si>
  <si>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</si>
  <si>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</si>
  <si>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</si>
  <si>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</si>
  <si>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</si>
  <si>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</si>
  <si>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</si>
  <si>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</si>
  <si>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</si>
  <si>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</si>
  <si>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</si>
  <si>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</si>
  <si>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</si>
  <si>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</si>
  <si>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</si>
  <si>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</si>
  <si>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</si>
  <si>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</si>
  <si>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</si>
  <si>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</si>
  <si>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</si>
  <si>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</si>
  <si>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</si>
  <si>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</si>
  <si>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</si>
  <si>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</si>
  <si>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</si>
  <si>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</si>
  <si>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</si>
  <si>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</si>
  <si>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</si>
  <si>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</si>
  <si>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</si>
  <si>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</si>
  <si>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</si>
  <si>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</si>
  <si>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</si>
  <si>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</si>
  <si>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</si>
  <si>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</si>
  <si>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</si>
  <si>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</si>
  <si>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</si>
  <si>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</si>
  <si>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</si>
  <si>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</si>
  <si>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</si>
  <si>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</si>
  <si>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</si>
  <si>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</si>
  <si>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</si>
  <si>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</si>
  <si>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</si>
  <si>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</si>
  <si>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</si>
  <si>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</si>
  <si>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</si>
  <si>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</si>
  <si>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</si>
  <si>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</si>
  <si>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</si>
  <si>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</si>
  <si>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</si>
  <si>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</si>
  <si>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</si>
  <si>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</si>
  <si>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</si>
  <si>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</si>
  <si>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</si>
  <si>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</si>
  <si>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</si>
  <si>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</si>
  <si>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</si>
  <si>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</si>
  <si>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</si>
  <si>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</si>
  <si>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</si>
  <si>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</si>
  <si>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</si>
  <si>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</si>
  <si>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</si>
  <si>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</si>
  <si>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</si>
  <si>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</si>
  <si>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</si>
  <si>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</si>
  <si>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</si>
  <si>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</si>
  <si>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</si>
  <si>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</si>
  <si>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</si>
  <si>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</si>
  <si>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</si>
  <si>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</si>
  <si>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</si>
  <si>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</si>
  <si>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</si>
  <si>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</si>
  <si>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</si>
  <si>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</si>
  <si>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</si>
  <si>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</si>
  <si>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</si>
  <si>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</si>
  <si>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</si>
  <si>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</si>
  <si>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</si>
  <si>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</si>
  <si>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</si>
  <si>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</si>
  <si>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</si>
  <si>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</si>
  <si>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</si>
  <si>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</si>
  <si>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</si>
  <si>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</si>
  <si>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</si>
  <si>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</si>
  <si>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</si>
  <si>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</si>
  <si>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</si>
  <si>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</si>
  <si>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</si>
  <si>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</si>
  <si>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</si>
  <si>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</si>
  <si>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</si>
  <si>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</si>
  <si>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</si>
  <si>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</si>
  <si>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</si>
  <si>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</si>
  <si>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</si>
  <si>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</si>
  <si>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</si>
  <si>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</si>
  <si>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</si>
  <si>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</si>
  <si>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</si>
  <si>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</si>
  <si>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</si>
  <si>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</si>
  <si>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</si>
  <si>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</si>
  <si>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</si>
  <si>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</si>
  <si>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</si>
  <si>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</si>
  <si>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</si>
  <si>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</si>
  <si>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</si>
  <si>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</si>
  <si>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</si>
  <si>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</si>
  <si>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</si>
  <si>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</si>
  <si>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</si>
  <si>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</si>
  <si>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</si>
  <si>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</si>
  <si>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</si>
  <si>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</si>
  <si>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</si>
  <si>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</si>
  <si>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</si>
  <si>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</si>
  <si>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</si>
  <si>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</si>
  <si>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</si>
  <si>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</si>
  <si>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</si>
  <si>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</si>
  <si>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</si>
  <si>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</si>
  <si>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</si>
  <si>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</si>
  <si>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</si>
  <si>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</si>
  <si>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</si>
  <si>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</si>
  <si>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</si>
  <si>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</si>
  <si>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</si>
  <si>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</si>
  <si>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</si>
  <si>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</si>
  <si>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</si>
  <si>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</si>
  <si>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</si>
  <si>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</si>
  <si>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</si>
  <si>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</si>
  <si>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</si>
  <si>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</si>
  <si>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</si>
  <si>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</si>
  <si>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</si>
  <si>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</si>
  <si>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</si>
  <si>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</si>
  <si>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</si>
  <si>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</si>
  <si>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</si>
  <si>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</si>
  <si>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</si>
  <si>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</si>
  <si>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</si>
  <si>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</si>
  <si>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</si>
  <si>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</si>
  <si>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</si>
  <si>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</si>
  <si>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</si>
  <si>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</si>
  <si>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</si>
  <si>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</si>
  <si>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</si>
  <si>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</si>
  <si>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</si>
  <si>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</si>
  <si>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</si>
  <si>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</si>
  <si>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</si>
  <si>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</si>
  <si>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</si>
  <si>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</si>
  <si>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</si>
  <si>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</si>
  <si>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</si>
  <si>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</si>
  <si>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</si>
  <si>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</si>
  <si>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</si>
  <si>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</si>
  <si>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</si>
  <si>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</si>
  <si>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</si>
  <si>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</si>
  <si>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</si>
  <si>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</si>
  <si>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</si>
  <si>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</si>
  <si>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</si>
  <si>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</si>
  <si>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</si>
  <si>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</si>
  <si>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</si>
  <si>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</si>
  <si>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</si>
  <si>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</si>
  <si>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</si>
  <si>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</si>
  <si>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</si>
  <si>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</si>
  <si>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</si>
  <si>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</si>
  <si>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</si>
  <si>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</si>
  <si>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</si>
  <si>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</si>
  <si>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</si>
  <si>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</si>
  <si>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</si>
  <si>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</si>
  <si>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</si>
  <si>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</si>
  <si>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</si>
  <si>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</si>
  <si>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</si>
  <si>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</si>
  <si>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</si>
  <si>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</si>
  <si>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</si>
  <si>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</si>
  <si>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</si>
  <si>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</si>
  <si>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</si>
  <si>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</si>
  <si>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</si>
  <si>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</si>
  <si>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</si>
  <si>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</si>
  <si>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</si>
  <si>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</si>
  <si>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</si>
  <si>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</si>
  <si>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</si>
  <si>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</si>
  <si>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</si>
  <si>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</si>
  <si>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</si>
  <si>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</si>
  <si>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</si>
  <si>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</si>
  <si>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</si>
  <si>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</si>
  <si>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</si>
  <si>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</si>
  <si>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</si>
  <si>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</si>
  <si>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</si>
  <si>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</si>
  <si>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</si>
  <si>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</si>
  <si>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</si>
  <si>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</si>
  <si>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</si>
  <si>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</si>
  <si>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</si>
  <si>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</si>
  <si>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</si>
  <si>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</si>
  <si>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</si>
  <si>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</si>
  <si>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</si>
  <si>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</si>
  <si>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</si>
  <si>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</si>
  <si>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</si>
  <si>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</si>
  <si>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</si>
  <si>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</si>
  <si>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</si>
  <si>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</si>
  <si>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</si>
  <si>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</si>
  <si>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</si>
  <si>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</si>
  <si>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</si>
  <si>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</si>
  <si>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</si>
  <si>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</si>
  <si>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</si>
  <si>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</si>
  <si>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</si>
  <si>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</si>
  <si>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</si>
  <si>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</si>
  <si>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</si>
  <si>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</si>
  <si>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</si>
  <si>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</si>
  <si>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</si>
  <si>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</si>
  <si>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</si>
  <si>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</si>
  <si>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</si>
  <si>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</si>
  <si>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</si>
  <si>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</si>
  <si>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</si>
  <si>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</si>
  <si>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</si>
  <si>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</si>
  <si>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</si>
  <si>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</si>
  <si>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</si>
  <si>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</si>
  <si>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</si>
  <si>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</si>
  <si>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</si>
  <si>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</si>
  <si>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</si>
  <si>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</si>
  <si>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</si>
  <si>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</si>
  <si>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</si>
  <si>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</si>
  <si>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</si>
  <si>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</si>
  <si>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</si>
  <si>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</si>
  <si>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</si>
  <si>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</si>
  <si>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</si>
  <si>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</si>
  <si>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</si>
  <si>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</si>
  <si>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</si>
  <si>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</si>
  <si>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</si>
  <si>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</si>
  <si>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</si>
  <si>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</si>
  <si>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</si>
  <si>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</si>
  <si>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</si>
  <si>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</si>
  <si>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</si>
  <si>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</si>
  <si>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</si>
  <si>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</si>
  <si>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</si>
  <si>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</si>
  <si>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</si>
  <si>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</si>
  <si>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</si>
  <si>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</si>
  <si>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</si>
  <si>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</si>
  <si>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</si>
  <si>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</si>
  <si>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</si>
  <si>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</si>
  <si>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</si>
  <si>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</si>
  <si>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</si>
  <si>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</si>
  <si>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</si>
  <si>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</si>
  <si>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</si>
  <si>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</si>
  <si>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</si>
  <si>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</si>
  <si>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</si>
  <si>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</si>
  <si>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</si>
  <si>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</si>
  <si>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</si>
  <si>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</si>
  <si>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</si>
  <si>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</si>
  <si>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</si>
  <si>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</si>
  <si>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</si>
  <si>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</si>
  <si>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</si>
  <si>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</si>
  <si>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</si>
  <si>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</si>
  <si>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</si>
  <si>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</si>
  <si>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</si>
  <si>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</si>
  <si>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</si>
  <si>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</si>
  <si>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</si>
  <si>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</si>
  <si>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</si>
  <si>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</si>
  <si>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</si>
  <si>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</si>
  <si>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</si>
  <si>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</si>
  <si>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</si>
  <si>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</si>
  <si>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</si>
  <si>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</si>
  <si>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</si>
  <si>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</si>
  <si>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</si>
  <si>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</si>
  <si>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</si>
  <si>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</si>
  <si>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</si>
  <si>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</si>
  <si>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</si>
  <si>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</si>
  <si>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</si>
  <si>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</si>
  <si>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</si>
  <si>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</si>
  <si>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</si>
  <si>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</si>
  <si>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</si>
  <si>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</si>
  <si>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</si>
  <si>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</si>
  <si>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</si>
  <si>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</si>
  <si>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</si>
  <si>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</si>
  <si>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</si>
  <si>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</si>
  <si>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</si>
  <si>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</si>
  <si>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</si>
  <si>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</si>
  <si>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</si>
  <si>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</si>
  <si>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</si>
  <si>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</si>
  <si>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</si>
  <si>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</si>
  <si>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</si>
  <si>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</si>
  <si>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</si>
  <si>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</si>
  <si>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</si>
  <si>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</si>
  <si>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</si>
  <si>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</si>
  <si>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</si>
  <si>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</si>
  <si>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</si>
  <si>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</si>
  <si>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</si>
  <si>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</si>
  <si>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</si>
  <si>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</si>
  <si>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</si>
  <si>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</si>
  <si>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</si>
  <si>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</si>
  <si>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</si>
  <si>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</si>
  <si>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</si>
  <si>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</si>
  <si>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</si>
  <si>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</si>
  <si>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</si>
  <si>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</si>
  <si>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</si>
  <si>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</si>
  <si>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</si>
  <si>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</si>
  <si>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</si>
  <si>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</si>
  <si>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</si>
  <si>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</si>
  <si>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</si>
  <si>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</si>
  <si>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</si>
  <si>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</si>
  <si>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</si>
  <si>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</si>
  <si>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</si>
  <si>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</si>
  <si>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</si>
  <si>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</si>
  <si>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</si>
  <si>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</si>
  <si>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</si>
  <si>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</si>
  <si>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</si>
  <si>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</si>
  <si>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</si>
  <si>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</si>
  <si>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</si>
  <si>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</si>
  <si>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</si>
  <si>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</si>
  <si>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</si>
  <si>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</si>
  <si>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</si>
  <si>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</si>
  <si>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</si>
  <si>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</si>
  <si>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</si>
  <si>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</si>
  <si>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</si>
  <si>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</si>
  <si>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</si>
  <si>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</si>
  <si>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</si>
  <si>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</si>
  <si>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</si>
  <si>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</si>
  <si>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</si>
  <si>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</si>
  <si>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</si>
  <si>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</si>
  <si>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</si>
  <si>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</si>
  <si>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</si>
  <si>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</si>
  <si>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</si>
  <si>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</si>
  <si>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</si>
  <si>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</si>
  <si>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</si>
  <si>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</si>
  <si>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</si>
  <si>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</si>
  <si>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</si>
  <si>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</si>
  <si>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</si>
  <si>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</si>
  <si>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</si>
  <si>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</si>
  <si>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</si>
  <si>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</si>
  <si>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</si>
  <si>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</si>
  <si>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</si>
  <si>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</si>
  <si>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</si>
  <si>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</si>
  <si>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</si>
  <si>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</si>
  <si>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</si>
  <si>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</si>
  <si>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</si>
  <si>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</si>
  <si>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</si>
  <si>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</si>
  <si>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</si>
  <si>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</si>
  <si>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</si>
  <si>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</si>
  <si>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</si>
  <si>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</si>
  <si>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</si>
  <si>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</si>
  <si>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</si>
  <si>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</si>
  <si>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</si>
  <si>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</si>
  <si>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</si>
  <si>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</si>
  <si>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</si>
  <si>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</si>
  <si>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</si>
  <si>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</si>
  <si>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</si>
  <si>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</si>
  <si>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</si>
  <si>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</si>
  <si>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</si>
  <si>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</si>
  <si>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</si>
  <si>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</si>
  <si>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</si>
  <si>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</si>
  <si>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</si>
  <si>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</si>
  <si>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</si>
  <si>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</si>
  <si>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</si>
  <si>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</si>
  <si>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</si>
  <si>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</si>
  <si>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</si>
  <si>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</si>
  <si>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</si>
  <si>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</si>
  <si>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</si>
  <si>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</si>
  <si>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</si>
  <si>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</si>
  <si>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</si>
  <si>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</si>
  <si>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</si>
  <si>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</si>
  <si>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</si>
  <si>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</si>
  <si>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</si>
  <si>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</si>
  <si>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</si>
  <si>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</si>
  <si>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</si>
  <si>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</si>
  <si>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</si>
  <si>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</si>
  <si>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</si>
  <si>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</si>
  <si>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</si>
  <si>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</si>
  <si>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</si>
  <si>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</si>
  <si>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</si>
  <si>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</si>
  <si>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</si>
  <si>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</si>
  <si>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</si>
  <si>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</si>
  <si>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</si>
  <si>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</si>
  <si>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</si>
  <si>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</si>
  <si>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</si>
  <si>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</si>
  <si>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</si>
  <si>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</si>
  <si>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</si>
  <si>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</si>
  <si>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</si>
  <si>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</si>
  <si>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</si>
  <si>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</si>
  <si>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</si>
  <si>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</si>
  <si>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</si>
  <si>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</si>
  <si>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</si>
  <si>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</si>
  <si>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</si>
  <si>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</si>
  <si>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</si>
  <si>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</si>
  <si>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</si>
  <si>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</si>
  <si>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</si>
  <si>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</si>
  <si>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</si>
  <si>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</si>
  <si>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</si>
  <si>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</si>
  <si>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</si>
  <si>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</si>
  <si>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</si>
  <si>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</si>
  <si>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</si>
  <si>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</si>
  <si>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</si>
  <si>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</si>
  <si>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</si>
  <si>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</si>
  <si>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</si>
  <si>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</si>
  <si>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</si>
  <si>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</si>
  <si>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</si>
  <si>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</si>
  <si>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</si>
  <si>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</si>
  <si>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</si>
  <si>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</si>
  <si>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</si>
  <si>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</si>
  <si>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</si>
  <si>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</si>
  <si>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</si>
  <si>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</si>
  <si>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</si>
  <si>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</si>
  <si>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</si>
  <si>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</si>
  <si>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</si>
  <si>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</si>
  <si>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</si>
  <si>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</si>
  <si>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</si>
  <si>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</si>
  <si>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</si>
  <si>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</si>
  <si>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</si>
  <si>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</si>
  <si>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</si>
  <si>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</si>
  <si>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</si>
  <si>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</si>
  <si>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</si>
  <si>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</si>
  <si>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</si>
  <si>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</si>
  <si>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</si>
  <si>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</si>
  <si>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</si>
  <si>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</si>
  <si>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</si>
  <si>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</si>
  <si>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</si>
  <si>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</si>
  <si>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</si>
  <si>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</si>
  <si>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</si>
  <si>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</si>
  <si>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</si>
  <si>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</si>
  <si>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</si>
  <si>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</si>
  <si>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</si>
  <si>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</si>
  <si>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</si>
  <si>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</si>
  <si>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</si>
  <si>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</si>
  <si>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</si>
  <si>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</si>
  <si>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</si>
  <si>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</si>
  <si>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</si>
  <si>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</si>
  <si>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</si>
  <si>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</si>
  <si>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</si>
  <si>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</si>
  <si>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</si>
  <si>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</si>
  <si>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</si>
  <si>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</si>
  <si>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</si>
  <si>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</si>
  <si>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</si>
  <si>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</si>
  <si>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</si>
  <si>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</si>
  <si>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</si>
  <si>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</si>
  <si>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</si>
  <si>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</si>
  <si>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</si>
  <si>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</si>
  <si>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</si>
  <si>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</si>
  <si>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</si>
  <si>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</si>
  <si>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</si>
  <si>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</si>
  <si>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</si>
  <si>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</si>
  <si>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</si>
  <si>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</si>
  <si>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</si>
  <si>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</si>
  <si>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</si>
  <si>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</si>
  <si>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</si>
  <si>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</si>
  <si>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</si>
  <si>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</si>
  <si>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</si>
  <si>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</si>
  <si>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</si>
  <si>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</si>
  <si>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</si>
  <si>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</si>
  <si>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</si>
  <si>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</si>
  <si>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</si>
  <si>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</si>
  <si>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</si>
  <si>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</si>
  <si>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</si>
  <si>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</si>
  <si>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</si>
  <si>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</si>
  <si>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</si>
  <si>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</si>
  <si>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</si>
  <si>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</si>
  <si>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</si>
  <si>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</si>
  <si>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</si>
  <si>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</si>
  <si>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</si>
  <si>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</si>
  <si>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</si>
  <si>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</si>
  <si>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</si>
  <si>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</si>
  <si>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</si>
  <si>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</si>
  <si>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</si>
  <si>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</si>
  <si>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</si>
  <si>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</si>
  <si>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</si>
  <si>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</si>
  <si>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</si>
  <si>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</si>
  <si>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</si>
  <si>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</si>
  <si>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</si>
  <si>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</si>
  <si>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</si>
  <si>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</si>
  <si>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</si>
  <si>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</si>
  <si>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</si>
  <si>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</si>
  <si>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</si>
  <si>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</si>
  <si>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</si>
  <si>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</si>
  <si>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</si>
  <si>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</si>
  <si>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</si>
  <si>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</si>
  <si>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</si>
  <si>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</si>
  <si>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</si>
  <si>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</si>
  <si>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</si>
  <si>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</si>
  <si>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</si>
  <si>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</si>
  <si>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</si>
  <si>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</si>
  <si>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</si>
  <si>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</si>
  <si>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</si>
  <si>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</si>
  <si>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</si>
  <si>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</si>
  <si>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</si>
  <si>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</si>
  <si>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</si>
  <si>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</si>
  <si>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</si>
  <si>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</si>
  <si>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</si>
  <si>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</si>
  <si>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</si>
  <si>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</si>
  <si>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</si>
  <si>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</si>
  <si>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</si>
  <si>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</si>
  <si>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</si>
  <si>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</si>
  <si>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</si>
  <si>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</si>
  <si>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</si>
  <si>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</si>
  <si>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</si>
  <si>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</si>
  <si>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</si>
  <si>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</si>
  <si>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</si>
  <si>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</si>
  <si>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</si>
  <si>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</si>
  <si>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</si>
  <si>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</si>
  <si>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</si>
  <si>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</si>
  <si>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</si>
  <si>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</si>
  <si>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</si>
  <si>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</si>
  <si>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</si>
  <si>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</si>
  <si>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</si>
  <si>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</si>
  <si>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</si>
  <si>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</si>
  <si>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</si>
  <si>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</si>
  <si>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</si>
  <si>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</si>
  <si>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</si>
  <si>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</si>
  <si>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</si>
  <si>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</si>
  <si>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</si>
  <si>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</si>
  <si>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</si>
  <si>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</si>
  <si>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</si>
  <si>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</si>
  <si>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</si>
  <si>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</si>
  <si>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</si>
  <si>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</si>
  <si>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</si>
  <si>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</si>
  <si>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</si>
  <si>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</si>
  <si>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</si>
  <si>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</si>
  <si>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</si>
  <si>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</si>
  <si>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</si>
  <si>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</si>
  <si>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</si>
  <si>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</si>
  <si>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</si>
  <si>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</si>
  <si>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</si>
  <si>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</si>
  <si>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</si>
  <si>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</si>
  <si>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</si>
  <si>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</si>
  <si>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</si>
  <si>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</si>
  <si>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</si>
  <si>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</si>
  <si>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</si>
  <si>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</si>
  <si>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</si>
  <si>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</si>
  <si>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</si>
  <si>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</si>
  <si>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</si>
  <si>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</si>
  <si>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</si>
  <si>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</si>
  <si>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</si>
  <si>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</si>
  <si>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</si>
  <si>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</si>
  <si>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</si>
  <si>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</si>
  <si>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</si>
  <si>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</si>
  <si>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</si>
  <si>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</si>
  <si>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</si>
  <si>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</si>
  <si>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</si>
  <si>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</si>
  <si>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</si>
  <si>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</si>
  <si>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</si>
  <si>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</si>
  <si>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</si>
  <si>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</si>
  <si>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</si>
  <si>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</si>
  <si>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</si>
  <si>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</si>
  <si>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</si>
  <si>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</si>
  <si>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</si>
  <si>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</si>
  <si>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</si>
  <si>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</si>
  <si>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</si>
  <si>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</si>
  <si>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</si>
  <si>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</si>
  <si>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</si>
  <si>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</si>
  <si>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</si>
  <si>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</si>
  <si>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</si>
  <si>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</si>
  <si>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</si>
  <si>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</si>
  <si>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</si>
  <si>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</si>
  <si>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</si>
  <si>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</si>
  <si>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</si>
  <si>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</si>
  <si>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</si>
  <si>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</si>
  <si>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</si>
  <si>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</si>
  <si>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</si>
  <si>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</si>
  <si>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</si>
  <si>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</si>
  <si>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</si>
  <si>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</si>
  <si>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</si>
  <si>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</si>
  <si>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</si>
  <si>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</si>
  <si>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</si>
  <si>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</si>
  <si>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</si>
  <si>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</si>
  <si>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</si>
  <si>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</si>
  <si>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</si>
  <si>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</si>
  <si>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</si>
  <si>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</si>
  <si>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</si>
  <si>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</si>
  <si>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</si>
  <si>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</si>
  <si>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</si>
  <si>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</si>
  <si>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</si>
  <si>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</si>
  <si>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</si>
  <si>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</si>
  <si>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</si>
  <si>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</si>
  <si>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</si>
  <si>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</si>
  <si>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</si>
  <si>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</si>
  <si>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</si>
  <si>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</si>
  <si>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</si>
  <si>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</si>
  <si>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</si>
  <si>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</si>
  <si>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</si>
  <si>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</si>
  <si>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</si>
  <si>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</si>
  <si>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</si>
  <si>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</si>
  <si>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</si>
  <si>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</si>
  <si>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</si>
  <si>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</si>
  <si>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</si>
  <si>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</si>
  <si>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</si>
  <si>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</si>
  <si>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</si>
  <si>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</si>
  <si>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</si>
  <si>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</si>
  <si>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</si>
  <si>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</si>
  <si>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</si>
  <si>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</si>
  <si>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</si>
  <si>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</si>
  <si>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</si>
  <si>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</si>
  <si>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</si>
  <si>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</si>
  <si>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</si>
  <si>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</si>
  <si>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</si>
  <si>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</si>
  <si>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</si>
  <si>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</si>
  <si>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</si>
  <si>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</si>
  <si>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</si>
  <si>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</si>
  <si>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</si>
  <si>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</si>
  <si>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</si>
  <si>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</si>
  <si>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</si>
  <si>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</si>
  <si>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</si>
  <si>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</si>
  <si>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</si>
  <si>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</si>
  <si>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</si>
  <si>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</si>
  <si>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</si>
  <si>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</si>
  <si>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</si>
  <si>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</si>
  <si>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</si>
  <si>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</si>
  <si>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</si>
  <si>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</si>
  <si>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</si>
  <si>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</si>
  <si>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</si>
  <si>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</si>
  <si>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</si>
  <si>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</si>
  <si>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</si>
  <si>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</si>
  <si>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</si>
  <si>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</si>
  <si>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</si>
  <si>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</si>
  <si>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</si>
  <si>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</si>
  <si>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</si>
  <si>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</si>
  <si>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</si>
  <si>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</si>
  <si>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</si>
  <si>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</si>
  <si>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</si>
  <si>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</si>
  <si>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</si>
  <si>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</si>
  <si>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</si>
  <si>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</si>
  <si>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</si>
  <si>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</si>
  <si>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</si>
  <si>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</si>
  <si>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</si>
  <si>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</si>
  <si>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</si>
  <si>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</si>
  <si>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</si>
  <si>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</si>
  <si>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</si>
  <si>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</si>
  <si>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</si>
  <si>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</si>
  <si>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</si>
  <si>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</si>
  <si>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</si>
  <si>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</si>
  <si>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</si>
  <si>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</si>
  <si>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</si>
  <si>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</si>
  <si>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</si>
  <si>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</si>
  <si>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</si>
  <si>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</si>
  <si>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</si>
  <si>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</si>
  <si>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</si>
  <si>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</si>
  <si>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</si>
  <si>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</si>
  <si>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</si>
  <si>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</si>
  <si>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</si>
  <si>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</si>
  <si>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</si>
  <si>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</si>
  <si>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</si>
  <si>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</si>
  <si>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</si>
  <si>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</si>
  <si>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</si>
  <si>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</si>
  <si>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</si>
  <si>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</si>
  <si>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</si>
  <si>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</si>
  <si>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</si>
  <si>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</si>
  <si>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</si>
  <si>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</si>
  <si>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</si>
  <si>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</si>
  <si>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</si>
  <si>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</si>
  <si>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</si>
  <si>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</si>
  <si>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</si>
  <si>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</si>
  <si>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</si>
  <si>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</si>
  <si>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</si>
  <si>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</si>
  <si>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</si>
  <si>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</si>
  <si>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</si>
  <si>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</si>
  <si>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</si>
  <si>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</si>
  <si>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</si>
  <si>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</si>
  <si>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</si>
  <si>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</si>
  <si>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</si>
  <si>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</si>
  <si>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</si>
  <si>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</si>
  <si>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</si>
  <si>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</si>
  <si>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</si>
  <si>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</si>
  <si>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</si>
  <si>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</si>
  <si>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</si>
  <si>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</si>
  <si>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</si>
  <si>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</si>
  <si>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</si>
  <si>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</si>
  <si>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</si>
  <si>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</si>
  <si>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</si>
  <si>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</si>
  <si>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</si>
  <si>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</si>
  <si>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</si>
  <si>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</si>
  <si>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</si>
  <si>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</si>
  <si>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</si>
  <si>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</si>
  <si>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</si>
  <si>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</si>
  <si>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</si>
  <si>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</si>
  <si>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</si>
  <si>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</si>
  <si>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</si>
  <si>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</si>
  <si>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</si>
  <si>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</si>
  <si>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</si>
  <si>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</si>
  <si>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</si>
  <si>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</si>
  <si>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</si>
  <si>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</si>
  <si>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</si>
  <si>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</si>
  <si>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</si>
  <si>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</si>
  <si>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</si>
  <si>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</si>
  <si>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</si>
  <si>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</si>
  <si>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</si>
  <si>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</si>
  <si>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</si>
  <si>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</si>
  <si>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</si>
  <si>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</si>
  <si>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</si>
  <si>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</si>
  <si>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</si>
  <si>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</si>
  <si>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</si>
  <si>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</si>
  <si>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</si>
  <si>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</si>
  <si>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</si>
  <si>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</si>
  <si>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</si>
  <si>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</si>
  <si>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</si>
  <si>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</si>
  <si>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</si>
  <si>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</si>
  <si>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</si>
  <si>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</si>
  <si>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</si>
  <si>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</si>
  <si>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</si>
  <si>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</si>
  <si>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</si>
  <si>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</si>
  <si>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</si>
  <si>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</si>
  <si>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</si>
  <si>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</si>
  <si>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</si>
  <si>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</si>
  <si>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</si>
  <si>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</si>
  <si>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</si>
  <si>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</si>
  <si>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</si>
  <si>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</si>
  <si>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</si>
  <si>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</si>
  <si>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</si>
  <si>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</si>
  <si>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</si>
  <si>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</si>
  <si>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</si>
  <si>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</si>
  <si>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</si>
  <si>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</si>
  <si>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</si>
  <si>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</si>
  <si>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</si>
  <si>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</si>
  <si>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</si>
  <si>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</si>
  <si>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</si>
  <si>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</si>
  <si>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</si>
  <si>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</si>
  <si>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</si>
  <si>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</si>
  <si>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</si>
  <si>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</si>
  <si>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</si>
  <si>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</si>
  <si>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</si>
  <si>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</si>
  <si>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</si>
  <si>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</si>
  <si>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</si>
  <si>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</si>
  <si>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</si>
  <si>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</si>
  <si>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</si>
  <si>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</si>
  <si>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</si>
  <si>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</si>
  <si>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</si>
  <si>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</si>
  <si>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</si>
  <si>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</si>
  <si>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</si>
  <si>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</si>
  <si>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</si>
  <si>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</si>
  <si>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</si>
  <si>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</si>
  <si>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</si>
  <si>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</si>
  <si>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</si>
  <si>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</si>
  <si>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</si>
  <si>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</si>
  <si>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</si>
  <si>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</si>
  <si>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</si>
  <si>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</si>
  <si>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</si>
  <si>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</si>
  <si>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</si>
  <si>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</si>
  <si>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</si>
  <si>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</si>
  <si>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</si>
  <si>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</si>
  <si>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</si>
  <si>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</si>
  <si>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</si>
  <si>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</si>
  <si>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</si>
  <si>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</si>
  <si>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</si>
  <si>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</si>
  <si>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</si>
  <si>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</si>
  <si>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</si>
  <si>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</si>
  <si>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</si>
  <si>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</si>
  <si>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</si>
  <si>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</si>
  <si>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</si>
  <si>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</si>
  <si>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</si>
  <si>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</si>
  <si>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</si>
  <si>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</si>
  <si>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</si>
  <si>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</si>
  <si>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</si>
  <si>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</si>
  <si>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</si>
  <si>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</si>
  <si>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</si>
  <si>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</si>
  <si>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</si>
  <si>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</si>
  <si>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</si>
  <si>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</si>
  <si>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</si>
  <si>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</si>
  <si>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</si>
  <si>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</si>
  <si>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</si>
  <si>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</si>
  <si>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</si>
  <si>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</si>
  <si>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</si>
  <si>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</si>
  <si>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</si>
  <si>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</si>
  <si>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</si>
  <si>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</si>
  <si>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</si>
  <si>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</si>
  <si>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</si>
  <si>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</si>
  <si>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</si>
  <si>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</si>
  <si>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</si>
  <si>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</si>
  <si>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</si>
  <si>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</si>
  <si>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</si>
  <si>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</si>
  <si>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</si>
  <si>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</si>
  <si>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</si>
  <si>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</si>
  <si>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</si>
  <si>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</si>
  <si>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</si>
  <si>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</si>
  <si>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</si>
  <si>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</si>
  <si>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</si>
  <si>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</si>
  <si>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</si>
  <si>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</si>
  <si>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</si>
  <si>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</si>
  <si>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</si>
  <si>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</si>
  <si>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</si>
  <si>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</si>
  <si>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</si>
  <si>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</si>
  <si>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</si>
  <si>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</si>
  <si>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</si>
  <si>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</si>
  <si>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</si>
  <si>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</si>
  <si>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</si>
  <si>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</si>
  <si>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</si>
  <si>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</si>
  <si>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</si>
  <si>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</si>
  <si>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</si>
  <si>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</si>
  <si>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</si>
  <si>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</si>
  <si>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</si>
  <si>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</si>
  <si>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</si>
  <si>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</si>
  <si>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</si>
  <si>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</si>
  <si>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</si>
  <si>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</si>
  <si>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</si>
  <si>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</si>
  <si>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</si>
  <si>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</si>
  <si>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</si>
  <si>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</si>
  <si>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</si>
  <si>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</si>
  <si>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</si>
  <si>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</si>
  <si>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</si>
  <si>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</si>
  <si>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</si>
  <si>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</si>
  <si>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</si>
  <si>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</si>
  <si>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</si>
  <si>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</si>
  <si>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</si>
  <si>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</si>
  <si>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</si>
  <si>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</si>
  <si>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</si>
  <si>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</si>
  <si>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</si>
  <si>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</si>
  <si>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</si>
  <si>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</si>
  <si>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</si>
  <si>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</si>
  <si>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</si>
  <si>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</si>
  <si>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</si>
  <si>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</si>
  <si>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</si>
  <si>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</si>
  <si>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</si>
  <si>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</si>
  <si>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</si>
  <si>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</si>
  <si>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</si>
  <si>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</si>
  <si>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</si>
  <si>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</si>
  <si>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</si>
  <si>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</si>
  <si>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</si>
  <si>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</si>
  <si>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</si>
  <si>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</si>
  <si>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</si>
  <si>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</si>
  <si>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</si>
  <si>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</si>
  <si>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</si>
  <si>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</si>
  <si>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</si>
  <si>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</si>
  <si>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</si>
  <si>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</si>
  <si>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</si>
  <si>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</si>
  <si>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</si>
  <si>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</si>
  <si>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</si>
  <si>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</si>
  <si>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</si>
  <si>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</si>
  <si>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</si>
  <si>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</si>
  <si>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</si>
  <si>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</si>
  <si>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</si>
  <si>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</si>
  <si>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</si>
  <si>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</si>
  <si>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</si>
  <si>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</si>
  <si>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</si>
  <si>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</si>
  <si>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</si>
  <si>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</si>
  <si>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</si>
  <si>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</si>
  <si>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</si>
  <si>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</si>
  <si>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</si>
  <si>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</si>
  <si>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</si>
  <si>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</si>
  <si>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</si>
  <si>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</si>
  <si>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</si>
  <si>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</si>
  <si>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</si>
  <si>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</si>
  <si>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</si>
  <si>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</si>
  <si>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</si>
  <si>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</si>
  <si>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</si>
  <si>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</si>
  <si>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</si>
  <si>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</si>
  <si>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</si>
  <si>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</si>
  <si>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</si>
  <si>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</si>
  <si>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</si>
  <si>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</si>
  <si>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</si>
  <si>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</si>
  <si>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</si>
  <si>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</si>
  <si>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</si>
  <si>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</si>
  <si>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</si>
  <si>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</si>
  <si>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</si>
  <si>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</si>
  <si>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</si>
  <si>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</si>
  <si>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</si>
  <si>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</si>
  <si>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</si>
  <si>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</si>
  <si>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</si>
  <si>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</si>
  <si>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</si>
  <si>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</si>
  <si>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</si>
  <si>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</si>
  <si>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</si>
  <si>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</si>
  <si>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</si>
  <si>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</si>
  <si>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</si>
  <si>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</si>
  <si>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</si>
  <si>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</si>
  <si>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</si>
  <si>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</si>
  <si>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</si>
  <si>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</si>
  <si>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</si>
  <si>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</si>
  <si>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</si>
  <si>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</si>
  <si>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</si>
  <si>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</si>
  <si>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</si>
  <si>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</si>
  <si>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</si>
  <si>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</si>
  <si>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</si>
  <si>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</si>
  <si>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</si>
  <si>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</si>
  <si>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</si>
  <si>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</si>
  <si>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</si>
  <si>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</si>
  <si>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</si>
  <si>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</si>
  <si>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</si>
  <si>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</si>
  <si>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</si>
  <si>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</si>
  <si>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</si>
  <si>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</si>
  <si>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</si>
  <si>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</si>
  <si>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</si>
  <si>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</si>
  <si>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</si>
  <si>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</si>
  <si>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</si>
  <si>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</si>
  <si>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</si>
  <si>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</si>
  <si>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</si>
  <si>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</si>
  <si>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</si>
  <si>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</si>
  <si>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</si>
  <si>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</si>
  <si>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</si>
  <si>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</si>
  <si>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</si>
  <si>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</si>
  <si>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</si>
  <si>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</si>
  <si>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</si>
  <si>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</si>
  <si>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</si>
  <si>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</si>
  <si>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</si>
  <si>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</si>
  <si>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</si>
  <si>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</si>
  <si>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</si>
  <si>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</si>
  <si>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</si>
  <si>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</si>
  <si>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</si>
  <si>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</si>
  <si>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</si>
  <si>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</si>
  <si>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</si>
  <si>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</si>
  <si>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</si>
  <si>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</si>
  <si>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</si>
  <si>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</si>
  <si>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</si>
  <si>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</si>
  <si>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</si>
  <si>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</si>
  <si>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</si>
  <si>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</si>
  <si>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</si>
  <si>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</si>
  <si>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</si>
  <si>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</si>
  <si>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</si>
  <si>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</si>
  <si>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</si>
  <si>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</si>
  <si>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</si>
  <si>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</si>
  <si>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</si>
  <si>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</si>
  <si>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</si>
  <si>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</si>
  <si>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</si>
  <si>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</si>
  <si>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</si>
  <si>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</si>
  <si>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</si>
  <si>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</si>
  <si>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</si>
  <si>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</si>
  <si>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</si>
  <si>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</si>
  <si>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</si>
  <si>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</si>
  <si>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</si>
  <si>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</si>
  <si>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</si>
  <si>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</si>
  <si>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</si>
  <si>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</si>
  <si>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</si>
  <si>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</si>
  <si>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</si>
  <si>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</si>
  <si>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</si>
  <si>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</si>
  <si>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</si>
  <si>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</si>
  <si>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</si>
  <si>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</si>
  <si>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</si>
  <si>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</si>
  <si>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</si>
  <si>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</si>
  <si>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</si>
  <si>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</si>
  <si>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</si>
  <si>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</si>
  <si>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</si>
  <si>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</si>
  <si>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</si>
  <si>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</si>
  <si>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</si>
  <si>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</si>
  <si>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</si>
  <si>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</si>
  <si>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</si>
  <si>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</si>
  <si>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</si>
  <si>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</si>
  <si>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</si>
  <si>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</si>
  <si>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</si>
  <si>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</si>
  <si>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</si>
  <si>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</si>
  <si>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</si>
  <si>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</si>
  <si>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</si>
  <si>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</si>
  <si>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</si>
  <si>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</si>
  <si>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</si>
  <si>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</si>
  <si>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</si>
  <si>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</si>
  <si>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</si>
  <si>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</si>
  <si>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</si>
  <si>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</si>
  <si>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</si>
  <si>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</si>
  <si>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</si>
  <si>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</si>
  <si>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</si>
  <si>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</si>
  <si>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</si>
  <si>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</si>
  <si>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</si>
  <si>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</si>
  <si>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</si>
  <si>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</si>
  <si>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</si>
  <si>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</si>
  <si>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</si>
  <si>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</si>
  <si>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</si>
  <si>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</si>
  <si>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</si>
  <si>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</si>
  <si>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</si>
  <si>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</si>
  <si>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</si>
  <si>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</si>
  <si>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</si>
  <si>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</si>
  <si>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</si>
  <si>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</si>
  <si>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</si>
  <si>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</si>
  <si>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</si>
  <si>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</si>
  <si>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</si>
  <si>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</si>
  <si>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</si>
  <si>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</si>
  <si>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</si>
  <si>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</si>
  <si>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</si>
  <si>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</si>
  <si>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</si>
  <si>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</si>
  <si>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</si>
  <si>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</si>
  <si>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</si>
  <si>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</si>
  <si>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</si>
  <si>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</si>
  <si>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</si>
  <si>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</si>
  <si>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</si>
  <si>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</si>
  <si>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</si>
  <si>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</si>
  <si>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</si>
  <si>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</si>
  <si>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</si>
  <si>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</si>
  <si>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</si>
  <si>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</si>
  <si>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</si>
  <si>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</si>
  <si>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</si>
  <si>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</si>
  <si>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</si>
  <si>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</si>
  <si>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</si>
  <si>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</si>
  <si>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</si>
  <si>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</si>
  <si>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</si>
  <si>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</si>
  <si>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</si>
  <si>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</si>
  <si>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</si>
  <si>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</si>
  <si>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</si>
  <si>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</si>
  <si>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</si>
  <si>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</si>
  <si>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</si>
  <si>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</si>
  <si>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</si>
  <si>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</si>
  <si>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</si>
  <si>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</si>
  <si>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</si>
  <si>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</si>
  <si>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</si>
  <si>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</si>
  <si>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</si>
  <si>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</si>
  <si>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</si>
  <si>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</si>
  <si>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</si>
  <si>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</si>
  <si>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</si>
  <si>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</si>
  <si>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</si>
  <si>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</si>
  <si>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</si>
  <si>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</si>
  <si>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</si>
  <si>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</si>
  <si>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</si>
  <si>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</si>
  <si>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</si>
  <si>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</si>
  <si>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</si>
  <si>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</si>
  <si>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</si>
  <si>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</si>
  <si>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</si>
  <si>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</si>
  <si>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</si>
  <si>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</si>
  <si>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</si>
  <si>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</si>
  <si>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</si>
  <si>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</si>
  <si>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</si>
  <si>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</si>
  <si>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</si>
  <si>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</si>
  <si>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</si>
  <si>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</si>
  <si>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</si>
  <si>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</si>
  <si>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</si>
  <si>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</si>
  <si>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</si>
  <si>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</si>
  <si>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</si>
  <si>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</si>
  <si>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</si>
  <si>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</si>
  <si>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</si>
  <si>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</si>
  <si>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</si>
  <si>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</si>
  <si>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</si>
  <si>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</si>
  <si>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</si>
  <si>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</si>
  <si>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</si>
  <si>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</si>
  <si>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</si>
  <si>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</si>
  <si>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</si>
  <si>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</si>
  <si>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</si>
  <si>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</si>
  <si>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</si>
  <si>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</si>
  <si>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</si>
  <si>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</si>
  <si>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</si>
  <si>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</si>
  <si>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</si>
  <si>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</si>
  <si>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</si>
  <si>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</si>
  <si>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</si>
  <si>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</si>
  <si>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</si>
  <si>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</si>
  <si>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</si>
  <si>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</si>
  <si>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</si>
  <si>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</si>
  <si>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</si>
  <si>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</si>
  <si>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</si>
  <si>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</si>
  <si>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</si>
  <si>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</si>
  <si>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</si>
  <si>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</si>
  <si>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</si>
  <si>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</si>
  <si>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</si>
  <si>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</si>
  <si>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</si>
  <si>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</si>
  <si>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</si>
  <si>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</si>
  <si>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</si>
  <si>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</si>
  <si>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</si>
  <si>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</si>
  <si>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</si>
  <si>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</si>
  <si>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</si>
  <si>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</si>
  <si>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</si>
  <si>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</si>
  <si>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</si>
  <si>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</si>
  <si>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</si>
  <si>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</si>
  <si>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</si>
  <si>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</si>
  <si>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</si>
  <si>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</si>
  <si>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</si>
  <si>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</si>
  <si>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</si>
  <si>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</si>
  <si>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</si>
  <si>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</si>
  <si>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</si>
  <si>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</si>
  <si>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</si>
  <si>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</si>
  <si>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</si>
  <si>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</si>
  <si>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</si>
  <si>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</si>
  <si>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</si>
  <si>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</si>
  <si>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</si>
  <si>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</si>
  <si>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</si>
  <si>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</si>
  <si>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</si>
  <si>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</si>
  <si>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</si>
  <si>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</si>
  <si>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</si>
  <si>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</si>
  <si>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</si>
  <si>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</si>
  <si>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</si>
  <si>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</si>
  <si>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</si>
  <si>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</si>
  <si>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</si>
  <si>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</si>
  <si>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</si>
  <si>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</si>
  <si>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</si>
  <si>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</si>
  <si>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</si>
  <si>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</si>
  <si>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</si>
  <si>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</si>
  <si>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</si>
  <si>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</si>
  <si>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</si>
  <si>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</si>
  <si>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</si>
  <si>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</si>
  <si>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</si>
  <si>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</si>
  <si>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</si>
  <si>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</si>
  <si>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</si>
  <si>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</si>
  <si>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</si>
  <si>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</si>
  <si>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</si>
  <si>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</si>
  <si>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</si>
  <si>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</si>
  <si>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</si>
  <si>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</si>
  <si>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</si>
  <si>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</si>
  <si>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</si>
  <si>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</si>
  <si>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</si>
  <si>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</si>
  <si>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</si>
  <si>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</si>
  <si>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</si>
  <si>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</si>
  <si>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</si>
  <si>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</si>
  <si>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</si>
  <si>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</si>
  <si>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</si>
  <si>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</si>
  <si>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</si>
  <si>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</si>
  <si>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</si>
  <si>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</si>
  <si>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</si>
  <si>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</si>
  <si>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</si>
  <si>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</si>
  <si>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</si>
  <si>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</si>
  <si>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</si>
  <si>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</si>
  <si>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</si>
  <si>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</si>
  <si>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</si>
  <si>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</si>
  <si>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</si>
  <si>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</si>
  <si>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</si>
  <si>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</si>
  <si>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</si>
  <si>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</si>
  <si>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</si>
  <si>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</si>
  <si>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</si>
  <si>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</si>
  <si>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</si>
  <si>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</si>
  <si>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</si>
  <si>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</si>
  <si>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</si>
  <si>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</si>
  <si>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</si>
  <si>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</si>
  <si>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</si>
  <si>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</si>
  <si>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</si>
  <si>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</si>
  <si>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</si>
  <si>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</si>
  <si>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</si>
  <si>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</si>
  <si>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</si>
  <si>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</si>
  <si>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</si>
  <si>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</si>
  <si>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</si>
  <si>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</si>
  <si>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</si>
  <si>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</si>
  <si>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</si>
  <si>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</si>
  <si>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</si>
  <si>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</si>
  <si>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</si>
  <si>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</si>
  <si>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</si>
  <si>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</si>
  <si>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</si>
  <si>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</si>
  <si>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</si>
  <si>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</si>
  <si>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</si>
  <si>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</si>
  <si>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</si>
  <si>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</si>
  <si>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</si>
  <si>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</si>
  <si>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</si>
  <si>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</si>
  <si>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</si>
  <si>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</si>
  <si>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</si>
  <si>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</si>
  <si>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</si>
  <si>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</si>
  <si>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</si>
  <si>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</si>
  <si>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</si>
  <si>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</si>
  <si>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</si>
  <si>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</si>
  <si>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</si>
  <si>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</si>
  <si>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</si>
  <si>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</si>
  <si>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</si>
  <si>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</si>
  <si>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</si>
  <si>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</si>
  <si>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</si>
  <si>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</si>
  <si>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</si>
  <si>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</si>
  <si>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</si>
  <si>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</si>
  <si>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</si>
  <si>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</si>
  <si>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</si>
  <si>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</si>
  <si>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</si>
  <si>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</si>
  <si>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</si>
  <si>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</si>
  <si>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</si>
  <si>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</si>
  <si>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</si>
  <si>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</si>
  <si>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</si>
  <si>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</si>
  <si>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</si>
  <si>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</si>
  <si>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</si>
  <si>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</si>
  <si>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</si>
  <si>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</si>
  <si>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</si>
  <si>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</si>
  <si>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</si>
  <si>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</si>
  <si>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</si>
  <si>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</si>
  <si>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</si>
  <si>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</si>
  <si>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</si>
  <si>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</si>
  <si>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</si>
  <si>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</si>
  <si>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</si>
  <si>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</si>
  <si>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</si>
  <si>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</si>
  <si>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</si>
  <si>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</si>
  <si>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</si>
  <si>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</si>
  <si>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</si>
  <si>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</si>
  <si>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</si>
  <si>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</si>
  <si>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</si>
  <si>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</si>
  <si>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</si>
  <si>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</si>
  <si>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</si>
  <si>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</si>
  <si>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</si>
  <si>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</si>
  <si>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</si>
  <si>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</si>
  <si>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</si>
  <si>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</si>
  <si>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</si>
  <si>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</si>
  <si>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</si>
  <si>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</si>
  <si>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</si>
  <si>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</si>
  <si>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</si>
  <si>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</si>
  <si>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</si>
  <si>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</si>
  <si>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</si>
  <si>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</si>
  <si>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</si>
  <si>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</si>
  <si>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</si>
  <si>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</si>
  <si>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</si>
  <si>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</si>
  <si>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</si>
  <si>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</si>
  <si>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</si>
  <si>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</si>
  <si>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</si>
  <si>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</si>
  <si>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</si>
  <si>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</si>
  <si>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</si>
  <si>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</si>
  <si>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</si>
  <si>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</si>
  <si>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</si>
  <si>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</si>
  <si>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</si>
  <si>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</si>
  <si>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</si>
  <si>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</si>
  <si>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</si>
  <si>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</si>
  <si>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</si>
  <si>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</si>
  <si>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</si>
  <si>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</si>
  <si>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</si>
  <si>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</si>
  <si>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</si>
  <si>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</si>
  <si>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</si>
  <si>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</si>
  <si>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</si>
  <si>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</si>
  <si>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</si>
  <si>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</si>
  <si>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</si>
  <si>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</si>
  <si>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</si>
  <si>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</si>
  <si>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</si>
  <si>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</si>
  <si>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</si>
  <si>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</si>
  <si>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</si>
  <si>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</si>
  <si>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</si>
  <si>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</si>
  <si>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</si>
  <si>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</si>
  <si>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</si>
  <si>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</si>
  <si>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</si>
  <si>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</si>
  <si>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</si>
  <si>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</si>
  <si>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</si>
  <si>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</si>
  <si>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</si>
  <si>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</si>
  <si>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</si>
  <si>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</si>
  <si>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</si>
  <si>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</si>
  <si>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</si>
  <si>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</si>
  <si>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</si>
  <si>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</si>
  <si>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</si>
  <si>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</si>
  <si>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</si>
  <si>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</si>
  <si>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</si>
  <si>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</si>
  <si>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</si>
  <si>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</si>
  <si>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</si>
  <si>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</si>
  <si>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</si>
  <si>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</si>
  <si>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</si>
  <si>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</si>
  <si>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</si>
  <si>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</si>
  <si>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</si>
  <si>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</si>
  <si>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</si>
  <si>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</si>
  <si>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</si>
  <si>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</si>
  <si>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</si>
  <si>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</si>
  <si>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</si>
  <si>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</si>
  <si>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</si>
  <si>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</si>
  <si>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</si>
  <si>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</si>
  <si>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</si>
  <si>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</si>
  <si>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</si>
  <si>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</si>
  <si>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</si>
  <si>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</si>
  <si>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</si>
  <si>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</si>
  <si>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</si>
  <si>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</si>
  <si>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</si>
  <si>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</si>
  <si>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</si>
  <si>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</si>
  <si>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</si>
  <si>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</si>
  <si>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</si>
  <si>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</si>
  <si>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</si>
  <si>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</si>
  <si>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</si>
  <si>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</si>
  <si>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</si>
  <si>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</si>
  <si>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</si>
  <si>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</si>
  <si>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</si>
  <si>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</si>
  <si>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</si>
  <si>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</si>
  <si>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</si>
  <si>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</si>
  <si>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</si>
  <si>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</si>
  <si>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</si>
  <si>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</si>
  <si>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</si>
  <si>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</si>
  <si>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</si>
  <si>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</si>
  <si>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</si>
  <si>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</si>
  <si>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</si>
  <si>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</si>
  <si>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</si>
  <si>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</si>
  <si>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</si>
  <si>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</si>
  <si>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</si>
  <si>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</si>
  <si>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</si>
  <si>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</si>
  <si>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</si>
  <si>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</si>
  <si>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</si>
  <si>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</si>
  <si>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</si>
  <si>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</si>
  <si>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</si>
  <si>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</si>
  <si>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</si>
  <si>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</si>
  <si>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</si>
  <si>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</si>
  <si>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</si>
  <si>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</si>
  <si>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</si>
  <si>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</si>
  <si>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</si>
  <si>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</si>
  <si>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</si>
  <si>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</si>
  <si>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</si>
  <si>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</si>
  <si>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</si>
  <si>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</si>
  <si>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</si>
  <si>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</si>
  <si>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</si>
  <si>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</si>
  <si>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</si>
  <si>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</si>
  <si>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</si>
  <si>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</si>
  <si>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</si>
  <si>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</si>
  <si>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</si>
  <si>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</si>
  <si>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</si>
  <si>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</si>
  <si>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</si>
  <si>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</si>
  <si>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</si>
  <si>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</si>
  <si>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</si>
  <si>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</si>
  <si>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</si>
  <si>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</si>
  <si>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</si>
  <si>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</si>
  <si>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</si>
  <si>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</si>
  <si>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</si>
  <si>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</si>
  <si>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</si>
  <si>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</si>
  <si>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</si>
  <si>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</si>
  <si>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</si>
  <si>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</si>
  <si>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</si>
  <si>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</si>
  <si>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</si>
  <si>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</si>
  <si>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</si>
  <si>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</si>
  <si>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</si>
  <si>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</si>
  <si>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</si>
  <si>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</si>
  <si>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</si>
  <si>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</si>
  <si>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</si>
  <si>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</si>
  <si>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</si>
  <si>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</si>
  <si>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</si>
  <si>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</si>
  <si>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</si>
  <si>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</si>
  <si>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</si>
  <si>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</si>
  <si>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</si>
  <si>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</si>
  <si>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</si>
  <si>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</si>
  <si>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</si>
  <si>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</si>
  <si>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</si>
  <si>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</si>
  <si>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</si>
  <si>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</si>
  <si>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</si>
  <si>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</si>
  <si>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</si>
  <si>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</si>
  <si>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</si>
  <si>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</si>
  <si>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</si>
  <si>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</si>
  <si>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</si>
  <si>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</si>
  <si>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</si>
  <si>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</si>
  <si>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</si>
  <si>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</si>
  <si>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</si>
  <si>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</si>
  <si>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</si>
  <si>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</si>
  <si>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</si>
  <si>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</si>
  <si>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</si>
  <si>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</si>
  <si>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</si>
  <si>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</si>
  <si>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</si>
  <si>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</si>
  <si>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</si>
  <si>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</si>
  <si>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</si>
  <si>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</si>
  <si>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</si>
  <si>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</si>
  <si>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</si>
  <si>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</si>
  <si>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</si>
  <si>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</si>
  <si>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</si>
  <si>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</si>
  <si>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</si>
  <si>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</si>
  <si>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</si>
  <si>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</si>
  <si>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</si>
  <si>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</si>
  <si>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</si>
  <si>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</si>
  <si>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</si>
  <si>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</si>
  <si>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</si>
  <si>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</si>
  <si>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</si>
  <si>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</si>
  <si>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</si>
  <si>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</si>
  <si>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</si>
  <si>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</si>
  <si>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</si>
  <si>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</si>
  <si>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</si>
  <si>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</si>
  <si>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</si>
  <si>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</si>
  <si>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</si>
  <si>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</si>
  <si>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</si>
  <si>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</si>
  <si>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</si>
  <si>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</si>
  <si>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</si>
  <si>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</si>
  <si>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</si>
  <si>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</si>
  <si>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</si>
  <si>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</si>
  <si>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</si>
  <si>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</si>
  <si>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</si>
  <si>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</si>
  <si>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</si>
  <si>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</si>
  <si>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</si>
  <si>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</si>
  <si>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</si>
  <si>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</si>
  <si>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</si>
  <si>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</si>
  <si>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</si>
  <si>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</si>
  <si>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</si>
  <si>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</si>
  <si>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</si>
  <si>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</si>
  <si>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</si>
  <si>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</si>
  <si>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</si>
  <si>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</si>
  <si>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</si>
  <si>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</si>
  <si>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</si>
  <si>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</si>
  <si>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</si>
  <si>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</si>
  <si>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</si>
  <si>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</si>
  <si>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</si>
  <si>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</si>
  <si>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</si>
  <si>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</si>
  <si>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</si>
  <si>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</si>
  <si>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</si>
  <si>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</si>
  <si>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</si>
  <si>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</si>
  <si>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</si>
  <si>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</si>
  <si>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</si>
  <si>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</si>
  <si>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</si>
  <si>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</si>
  <si>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</si>
  <si>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</si>
  <si>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</si>
  <si>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</si>
  <si>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</si>
  <si>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</si>
  <si>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</si>
  <si>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</si>
  <si>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</si>
  <si>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</si>
  <si>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</si>
  <si>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</si>
  <si>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</si>
  <si>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</si>
  <si>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</si>
  <si>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</si>
  <si>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</si>
  <si>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</si>
  <si>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</si>
  <si>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</si>
  <si>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</si>
  <si>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</si>
  <si>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</si>
  <si>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</si>
  <si>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</si>
  <si>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</si>
  <si>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</si>
  <si>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</si>
  <si>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</si>
  <si>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</si>
  <si>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</si>
  <si>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</si>
  <si>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</si>
  <si>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</si>
  <si>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</si>
  <si>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</si>
  <si>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</si>
  <si>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</si>
  <si>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</si>
  <si>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</si>
  <si>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</si>
  <si>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</si>
  <si>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</si>
  <si>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</si>
  <si>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</si>
  <si>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</si>
  <si>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</si>
  <si>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</si>
  <si>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</si>
  <si>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</si>
  <si>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</si>
  <si>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</si>
  <si>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</si>
  <si>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</si>
  <si>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</si>
  <si>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</si>
  <si>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</si>
  <si>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</si>
  <si>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</si>
  <si>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</si>
  <si>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</si>
  <si>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</si>
  <si>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</si>
  <si>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</si>
  <si>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</si>
  <si>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</si>
  <si>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</si>
  <si>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</si>
  <si>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</si>
  <si>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</si>
  <si>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</si>
  <si>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</si>
  <si>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</si>
  <si>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</si>
  <si>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</si>
  <si>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</si>
  <si>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</si>
  <si>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</si>
  <si>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</si>
  <si>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</si>
  <si>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</si>
  <si>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</si>
  <si>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</si>
  <si>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</si>
  <si>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</si>
  <si>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</si>
  <si>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</si>
  <si>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</si>
  <si>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</si>
  <si>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</si>
  <si>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</si>
  <si>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</si>
  <si>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</si>
  <si>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</si>
  <si>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</si>
  <si>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</si>
  <si>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</si>
  <si>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</si>
  <si>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</si>
  <si>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</si>
  <si>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</si>
  <si>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</si>
  <si>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</si>
  <si>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</si>
  <si>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</si>
  <si>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</si>
  <si>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</si>
  <si>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</si>
  <si>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</si>
  <si>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</si>
  <si>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</si>
  <si>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</si>
  <si>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</si>
  <si>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</si>
  <si>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</si>
  <si>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</si>
  <si>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</si>
  <si>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</si>
  <si>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</si>
  <si>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</si>
  <si>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</si>
  <si>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</si>
  <si>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</si>
  <si>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</si>
  <si>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</si>
  <si>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</si>
  <si>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</si>
  <si>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</si>
  <si>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</si>
  <si>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</si>
  <si>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</si>
  <si>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</si>
  <si>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</si>
  <si>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</si>
  <si>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</si>
  <si>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</si>
  <si>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</si>
  <si>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</si>
  <si>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</si>
  <si>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</si>
  <si>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</si>
  <si>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</si>
  <si>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</si>
  <si>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</si>
  <si>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</si>
  <si>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</si>
  <si>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</si>
  <si>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</si>
  <si>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</si>
  <si>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</si>
  <si>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</si>
  <si>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</si>
  <si>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</si>
  <si>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</si>
  <si>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</si>
  <si>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</si>
  <si>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</si>
  <si>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</si>
  <si>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</si>
  <si>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</si>
  <si>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</si>
  <si>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</si>
  <si>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</si>
  <si>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</si>
  <si>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</si>
  <si>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</si>
  <si>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</si>
  <si>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</si>
  <si>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</si>
  <si>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</si>
  <si>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</si>
  <si>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</si>
  <si>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</si>
  <si>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</si>
  <si>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</si>
  <si>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</si>
  <si>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</si>
  <si>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</si>
  <si>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</si>
  <si>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</si>
  <si>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</si>
  <si>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</si>
  <si>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</si>
  <si>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</si>
  <si>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</si>
  <si>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</si>
  <si>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</si>
  <si>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</si>
  <si>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</si>
  <si>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</si>
  <si>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</si>
  <si>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</si>
  <si>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</si>
  <si>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</si>
  <si>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</si>
  <si>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</si>
  <si>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</si>
  <si>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</si>
  <si>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</si>
  <si>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</si>
  <si>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</si>
  <si>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</si>
  <si>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</si>
  <si>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</si>
  <si>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</si>
  <si>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</si>
  <si>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</si>
  <si>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</si>
  <si>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</si>
  <si>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</si>
  <si>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</si>
  <si>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</si>
  <si>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</si>
  <si>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</si>
  <si>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</si>
  <si>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</si>
  <si>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</si>
  <si>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</si>
  <si>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</si>
  <si>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</si>
  <si>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</si>
  <si>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</si>
  <si>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</si>
  <si>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</si>
  <si>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</si>
  <si>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</si>
  <si>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</si>
  <si>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</si>
  <si>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</si>
  <si>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</si>
  <si>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</si>
  <si>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</si>
  <si>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</si>
  <si>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</si>
  <si>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</si>
  <si>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</si>
  <si>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</si>
  <si>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</si>
  <si>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</si>
  <si>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</si>
  <si>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</si>
  <si>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</si>
  <si>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</si>
  <si>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</si>
  <si>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</si>
  <si>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</si>
  <si>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</si>
  <si>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</si>
  <si>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</si>
  <si>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</si>
  <si>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</si>
  <si>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</si>
  <si>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</si>
  <si>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</si>
  <si>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</si>
  <si>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</si>
  <si>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</si>
  <si>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</si>
  <si>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</si>
  <si>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</si>
  <si>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</si>
  <si>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</si>
  <si>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</si>
  <si>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</si>
  <si>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</si>
  <si>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</si>
  <si>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</si>
  <si>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</si>
  <si>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</si>
  <si>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</si>
  <si>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</si>
  <si>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</si>
  <si>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</si>
  <si>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</si>
  <si>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</si>
  <si>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</si>
  <si>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</si>
  <si>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</si>
  <si>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</si>
  <si>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</si>
  <si>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</si>
  <si>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</si>
  <si>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</si>
  <si>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</si>
  <si>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</si>
  <si>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</si>
  <si>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</si>
  <si>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</si>
  <si>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</si>
  <si>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</si>
  <si>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</si>
  <si>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</si>
  <si>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</si>
  <si>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</si>
  <si>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</si>
  <si>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</si>
  <si>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</si>
  <si>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</si>
  <si>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</si>
  <si>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</si>
  <si>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</si>
  <si>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</si>
  <si>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</si>
  <si>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</si>
  <si>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</si>
  <si>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</si>
  <si>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</si>
  <si>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</si>
  <si>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</si>
  <si>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</si>
  <si>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</si>
  <si>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</si>
  <si>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</si>
  <si>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</si>
  <si>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</si>
  <si>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</si>
  <si>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</si>
  <si>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</si>
  <si>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</si>
  <si>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</si>
  <si>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</si>
  <si>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</si>
  <si>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</si>
  <si>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</si>
  <si>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</si>
  <si>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</si>
  <si>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</si>
  <si>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</si>
  <si>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</si>
  <si>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</si>
  <si>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</si>
  <si>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</si>
  <si>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</si>
  <si>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</si>
  <si>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</si>
  <si>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</si>
  <si>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</si>
  <si>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</si>
  <si>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</si>
  <si>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</si>
  <si>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</si>
  <si>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</si>
  <si>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</si>
  <si>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</si>
  <si>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</si>
  <si>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</si>
  <si>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</si>
  <si>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</si>
  <si>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</si>
  <si>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</si>
  <si>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</si>
  <si>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</si>
  <si>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</si>
  <si>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</si>
  <si>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</si>
  <si>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</si>
  <si>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</si>
  <si>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</si>
  <si>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</si>
  <si>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</si>
  <si>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</si>
  <si>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</si>
  <si>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</si>
  <si>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</si>
  <si>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</si>
  <si>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</si>
  <si>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</si>
  <si>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</si>
  <si>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</si>
  <si>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</si>
  <si>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</si>
  <si>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</si>
  <si>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</si>
  <si>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</si>
  <si>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</si>
  <si>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</si>
  <si>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</si>
  <si>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</si>
  <si>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</si>
  <si>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</si>
  <si>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</si>
  <si>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</si>
  <si>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</si>
  <si>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</si>
  <si>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</si>
  <si>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</si>
  <si>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</si>
  <si>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</si>
  <si>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</si>
  <si>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</si>
  <si>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</si>
  <si>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</si>
  <si>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</si>
  <si>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</si>
  <si>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</si>
  <si>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</si>
  <si>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</si>
  <si>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</si>
  <si>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</si>
  <si>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</si>
  <si>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</si>
  <si>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</si>
  <si>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</si>
  <si>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</si>
  <si>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</si>
  <si>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</si>
  <si>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</si>
  <si>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</si>
  <si>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</si>
  <si>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</si>
  <si>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</si>
  <si>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</si>
  <si>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</si>
  <si>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</si>
  <si>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</si>
  <si>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</si>
  <si>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</si>
  <si>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</si>
  <si>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</si>
  <si>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</si>
  <si>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</si>
  <si>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</si>
  <si>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</si>
  <si>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</si>
  <si>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</si>
  <si>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</si>
  <si>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</si>
  <si>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</si>
  <si>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</si>
  <si>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</si>
  <si>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</si>
  <si>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</si>
  <si>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</si>
  <si>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</si>
  <si>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</si>
  <si>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</si>
  <si>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</si>
  <si>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</si>
  <si>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</si>
  <si>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</si>
  <si>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</si>
  <si>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</si>
  <si>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</si>
  <si>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</si>
  <si>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</si>
  <si>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</si>
  <si>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</si>
  <si>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</si>
  <si>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</si>
  <si>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</si>
  <si>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</si>
  <si>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</si>
  <si>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</si>
  <si>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</si>
  <si>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</si>
  <si>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</si>
  <si>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</si>
  <si>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</si>
  <si>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</si>
  <si>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</si>
  <si>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</si>
  <si>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</si>
  <si>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</si>
  <si>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</si>
  <si>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</si>
  <si>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</si>
  <si>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</si>
  <si>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</si>
  <si>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</si>
  <si>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</si>
  <si>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</si>
  <si>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</si>
  <si>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</si>
  <si>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</si>
  <si>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</si>
  <si>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</si>
  <si>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</si>
  <si>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</si>
  <si>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</si>
  <si>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</si>
  <si>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</si>
  <si>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</si>
  <si>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</si>
  <si>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</si>
  <si>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</si>
  <si>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</si>
  <si>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</si>
  <si>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</si>
  <si>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</si>
  <si>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</si>
  <si>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</si>
  <si>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</si>
  <si>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</si>
  <si>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</si>
  <si>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</si>
  <si>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</si>
  <si>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</si>
  <si>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</si>
  <si>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</si>
  <si>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</si>
  <si>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</si>
  <si>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</si>
  <si>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</si>
  <si>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</si>
  <si>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</si>
  <si>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</si>
  <si>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</si>
  <si>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</si>
  <si>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</si>
  <si>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</si>
  <si>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</si>
  <si>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</si>
  <si>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</si>
  <si>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</si>
  <si>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</si>
  <si>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</si>
  <si>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</si>
  <si>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</si>
  <si>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</si>
  <si>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</si>
  <si>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</si>
  <si>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</si>
  <si>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</si>
  <si>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</si>
  <si>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</si>
  <si>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</si>
  <si>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</si>
  <si>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</si>
  <si>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</si>
  <si>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</si>
  <si>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</si>
  <si>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</si>
  <si>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</si>
  <si>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</si>
  <si>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</si>
  <si>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</si>
  <si>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</si>
  <si>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</si>
  <si>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</si>
  <si>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</si>
  <si>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</si>
  <si>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</si>
  <si>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</si>
  <si>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</si>
  <si>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</si>
  <si>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</si>
  <si>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</si>
  <si>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</si>
  <si>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</si>
  <si>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</si>
  <si>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</si>
  <si>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</si>
  <si>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</si>
  <si>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</si>
  <si>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</si>
  <si>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</si>
  <si>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</si>
  <si>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</si>
  <si>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</si>
  <si>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</si>
  <si>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</si>
  <si>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</si>
  <si>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</si>
  <si>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</si>
  <si>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</si>
  <si>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</si>
  <si>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</si>
  <si>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</si>
  <si>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</si>
  <si>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</si>
  <si>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</si>
  <si>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</si>
  <si>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</si>
  <si>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</si>
  <si>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</si>
  <si>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</si>
  <si>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</si>
  <si>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</si>
  <si>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</si>
  <si>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</si>
  <si>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</si>
  <si>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</si>
  <si>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</si>
  <si>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</si>
  <si>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</si>
  <si>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</si>
  <si>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</si>
  <si>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</si>
  <si>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</si>
  <si>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</si>
  <si>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</si>
  <si>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</si>
  <si>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</si>
  <si>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</si>
  <si>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</si>
  <si>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</si>
  <si>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</si>
  <si>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</si>
  <si>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</si>
  <si>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</si>
  <si>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</si>
  <si>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</si>
  <si>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</si>
  <si>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</si>
  <si>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</si>
  <si>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</si>
  <si>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</si>
  <si>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</si>
  <si>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</si>
  <si>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</si>
  <si>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</si>
  <si>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</si>
  <si>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</si>
  <si>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</si>
  <si>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</si>
  <si>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</si>
  <si>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</si>
  <si>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</si>
  <si>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</si>
  <si>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</si>
  <si>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</si>
  <si>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</si>
  <si>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</si>
  <si>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</si>
  <si>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</si>
  <si>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</si>
  <si>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</si>
  <si>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</si>
  <si>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</si>
  <si>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</si>
  <si>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</si>
  <si>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</si>
  <si>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</si>
  <si>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</si>
  <si>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</si>
  <si>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</si>
  <si>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</si>
  <si>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</si>
  <si>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</si>
  <si>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</si>
  <si>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</si>
  <si>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</si>
  <si>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</si>
  <si>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</si>
  <si>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</si>
  <si>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</si>
  <si>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</si>
  <si>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</si>
  <si>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</si>
  <si>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</si>
  <si>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</si>
  <si>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</si>
  <si>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</si>
  <si>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</si>
  <si>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</si>
  <si>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</si>
  <si>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</si>
  <si>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</si>
  <si>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</si>
  <si>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</si>
  <si>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</si>
  <si>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</si>
  <si>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</si>
  <si>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</si>
  <si>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</si>
  <si>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</si>
  <si>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</si>
  <si>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</si>
  <si>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</si>
  <si>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</si>
  <si>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</si>
  <si>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</si>
  <si>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</si>
  <si>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</si>
  <si>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</si>
  <si>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</si>
  <si>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</si>
  <si>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</si>
  <si>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</si>
  <si>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</si>
  <si>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</si>
  <si>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</si>
  <si>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</si>
  <si>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</si>
  <si>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</si>
  <si>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</si>
  <si>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</si>
  <si>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</si>
  <si>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</si>
  <si>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</si>
  <si>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</si>
  <si>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</si>
  <si>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</si>
  <si>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</si>
  <si>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</si>
  <si>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</si>
  <si>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</si>
  <si>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</si>
  <si>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</si>
  <si>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</si>
  <si>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</si>
  <si>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</si>
  <si>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</si>
  <si>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</si>
  <si>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</si>
  <si>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</si>
  <si>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</si>
  <si>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</si>
  <si>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</si>
  <si>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</si>
  <si>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</si>
  <si>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</si>
  <si>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</si>
  <si>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</si>
  <si>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</si>
  <si>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</si>
  <si>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</si>
  <si>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</si>
  <si>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</si>
  <si>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</si>
  <si>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</si>
  <si>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</si>
  <si>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</si>
  <si>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</si>
  <si>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</si>
  <si>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</si>
  <si>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</si>
  <si>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</si>
  <si>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</si>
  <si>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</si>
  <si>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</si>
  <si>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</si>
  <si>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</si>
  <si>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</si>
  <si>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</si>
  <si>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</si>
  <si>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</si>
  <si>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</si>
  <si>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</si>
  <si>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</si>
  <si>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</si>
  <si>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</si>
  <si>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</si>
  <si>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</si>
  <si>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</si>
  <si>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</si>
  <si>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</si>
  <si>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</si>
  <si>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</si>
  <si>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</si>
  <si>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</si>
  <si>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</si>
  <si>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</si>
  <si>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</si>
  <si>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</si>
  <si>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</si>
  <si>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</si>
  <si>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</si>
  <si>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</si>
  <si>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</si>
  <si>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</si>
  <si>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</si>
  <si>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</si>
  <si>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</si>
  <si>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</si>
  <si>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</si>
  <si>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</si>
  <si>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</si>
  <si>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</si>
  <si>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</si>
  <si>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</si>
  <si>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</si>
  <si>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</si>
  <si>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</si>
  <si>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</si>
  <si>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</si>
  <si>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</si>
  <si>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</si>
  <si>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</si>
  <si>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</si>
  <si>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</si>
  <si>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</si>
  <si>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</si>
  <si>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</si>
  <si>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</si>
  <si>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</si>
  <si>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</si>
  <si>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</si>
  <si>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</si>
  <si>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</si>
  <si>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</si>
  <si>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</si>
  <si>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</si>
  <si>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</si>
  <si>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</si>
  <si>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</si>
  <si>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</si>
  <si>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</si>
  <si>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</si>
  <si>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</si>
  <si>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</si>
  <si>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</si>
  <si>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</si>
  <si>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</si>
  <si>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</si>
  <si>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</si>
  <si>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</si>
  <si>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</si>
  <si>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</si>
  <si>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</si>
  <si>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</si>
  <si>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</si>
  <si>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</si>
  <si>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</si>
  <si>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</si>
  <si>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</si>
  <si>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</si>
  <si>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</si>
  <si>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</si>
  <si>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</si>
  <si>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</si>
  <si>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</si>
  <si>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</si>
  <si>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</si>
  <si>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</si>
  <si>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</si>
  <si>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</si>
  <si>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</si>
  <si>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</si>
  <si>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</si>
  <si>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</si>
  <si>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</si>
  <si>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</si>
  <si>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</si>
  <si>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</si>
  <si>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</si>
  <si>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</si>
  <si>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</si>
  <si>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</si>
  <si>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</si>
  <si>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</si>
  <si>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</si>
  <si>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</si>
  <si>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</si>
  <si>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</si>
  <si>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</si>
  <si>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</si>
  <si>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</si>
  <si>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</si>
  <si>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</si>
  <si>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</si>
  <si>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</si>
  <si>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</si>
  <si>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</si>
  <si>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</si>
  <si>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</si>
  <si>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</si>
  <si>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</si>
  <si>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</si>
  <si>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</si>
  <si>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</si>
  <si>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</si>
  <si>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</si>
  <si>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</si>
  <si>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</si>
  <si>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</si>
  <si>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</si>
  <si>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</si>
  <si>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</si>
  <si>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</si>
  <si>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</si>
  <si>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</si>
  <si>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</si>
  <si>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</si>
  <si>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</si>
  <si>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</si>
  <si>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</si>
  <si>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</si>
  <si>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</si>
  <si>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</si>
  <si>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</si>
  <si>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</si>
  <si>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</si>
  <si>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</si>
  <si>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</si>
  <si>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</si>
  <si>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</si>
  <si>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</si>
  <si>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</si>
  <si>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</si>
  <si>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</si>
  <si>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</si>
  <si>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</si>
  <si>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</si>
  <si>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</si>
  <si>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</si>
  <si>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</si>
  <si>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</si>
  <si>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</si>
  <si>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</si>
  <si>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</si>
  <si>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</si>
  <si>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</si>
  <si>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</si>
  <si>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</si>
  <si>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</si>
  <si>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</si>
  <si>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</si>
  <si>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</si>
  <si>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</si>
  <si>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</si>
  <si>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</si>
  <si>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</si>
  <si>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</si>
  <si>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</si>
  <si>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</si>
  <si>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</si>
  <si>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</si>
  <si>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</si>
  <si>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</si>
  <si>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</si>
  <si>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</si>
  <si>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</si>
  <si>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</si>
  <si>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</si>
  <si>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</si>
  <si>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</si>
  <si>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</si>
  <si>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</si>
  <si>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</si>
  <si>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</si>
  <si>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</si>
  <si>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</si>
  <si>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</si>
  <si>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</si>
  <si>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</si>
  <si>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</si>
  <si>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</si>
  <si>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</si>
  <si>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</si>
  <si>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</si>
  <si>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</si>
  <si>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</si>
  <si>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</si>
  <si>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</si>
  <si>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</si>
  <si>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</si>
  <si>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</si>
  <si>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</si>
  <si>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</si>
  <si>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</si>
  <si>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</si>
  <si>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</si>
  <si>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</si>
  <si>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</si>
  <si>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</si>
  <si>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</si>
  <si>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</si>
  <si>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</si>
  <si>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</si>
  <si>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</si>
  <si>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</si>
  <si>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</si>
  <si>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</si>
  <si>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</si>
  <si>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</si>
  <si>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</si>
  <si>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</si>
  <si>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</si>
  <si>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</si>
  <si>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</si>
  <si>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</si>
  <si>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</si>
  <si>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</si>
  <si>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</si>
  <si>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</si>
  <si>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</si>
  <si>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</si>
  <si>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</si>
  <si>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</si>
  <si>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</si>
  <si>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</si>
  <si>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</si>
  <si>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</si>
  <si>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</si>
  <si>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</si>
  <si>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</si>
  <si>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</si>
  <si>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</si>
  <si>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</si>
  <si>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</si>
  <si>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</si>
  <si>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</si>
  <si>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</si>
  <si>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</si>
  <si>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</si>
  <si>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</si>
  <si>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</si>
  <si>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</si>
  <si>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</si>
  <si>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</si>
  <si>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</si>
  <si>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</si>
  <si>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</si>
  <si>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</si>
  <si>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</si>
  <si>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</si>
  <si>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</si>
  <si>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</si>
  <si>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</si>
  <si>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</si>
  <si>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</si>
  <si>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</si>
  <si>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</si>
  <si>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</si>
  <si>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</si>
  <si>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</si>
  <si>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</si>
  <si>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</si>
  <si>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</si>
  <si>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</si>
  <si>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</si>
  <si>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</si>
  <si>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</si>
  <si>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</si>
  <si>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</si>
  <si>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</si>
  <si>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</si>
  <si>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</si>
  <si>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</si>
  <si>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</si>
  <si>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</si>
  <si>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</si>
  <si>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</si>
  <si>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</si>
  <si>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</si>
  <si>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</si>
  <si>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</si>
  <si>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</si>
  <si>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</si>
  <si>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</si>
  <si>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</si>
  <si>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</si>
  <si>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</si>
  <si>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</si>
  <si>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</si>
  <si>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</si>
  <si>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</si>
  <si>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</si>
  <si>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</si>
  <si>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</si>
  <si>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</si>
  <si>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</si>
  <si>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</si>
  <si>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</si>
  <si>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</si>
  <si>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</si>
  <si>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</si>
  <si>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</si>
  <si>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</si>
  <si>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</si>
  <si>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</si>
  <si>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</si>
  <si>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</si>
  <si>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</si>
  <si>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</si>
  <si>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</si>
  <si>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</si>
  <si>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</si>
  <si>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</si>
  <si>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</si>
  <si>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</si>
  <si>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</si>
  <si>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</si>
  <si>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</si>
  <si>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</si>
  <si>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</si>
  <si>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</si>
  <si>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</si>
  <si>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</si>
  <si>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</si>
  <si>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</si>
  <si>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</si>
  <si>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</si>
  <si>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</si>
  <si>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</si>
  <si>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</si>
  <si>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</si>
  <si>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</si>
  <si>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</si>
  <si>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</si>
  <si>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</si>
  <si>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</si>
  <si>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</si>
  <si>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</si>
  <si>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</si>
  <si>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</si>
  <si>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</si>
  <si>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</si>
  <si>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</si>
  <si>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</si>
  <si>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</si>
  <si>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</si>
  <si>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</si>
  <si>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</si>
  <si>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</si>
  <si>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</si>
  <si>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</si>
  <si>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</si>
  <si>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</si>
  <si>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</si>
  <si>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</si>
  <si>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</si>
  <si>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</si>
  <si>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</si>
  <si>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</si>
  <si>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</si>
  <si>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</si>
  <si>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</si>
  <si>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</si>
  <si>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</si>
  <si>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</si>
  <si>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</si>
  <si>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</si>
  <si>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</si>
  <si>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</si>
  <si>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</si>
  <si>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</si>
  <si>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</si>
  <si>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</si>
  <si>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</si>
  <si>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</si>
  <si>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</si>
  <si>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</si>
  <si>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</si>
  <si>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</si>
  <si>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</si>
  <si>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</si>
  <si>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</si>
  <si>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</si>
  <si>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</si>
  <si>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</si>
  <si>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</si>
  <si>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</si>
  <si>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</si>
  <si>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</si>
  <si>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</si>
  <si>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</si>
  <si>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</si>
  <si>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</si>
  <si>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</si>
  <si>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</si>
  <si>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</si>
  <si>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</si>
  <si>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</si>
  <si>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</si>
  <si>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</si>
  <si>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</si>
  <si>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</si>
  <si>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</si>
  <si>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</si>
  <si>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</si>
  <si>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</si>
  <si>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</si>
  <si>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</si>
  <si>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</si>
  <si>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</si>
  <si>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</si>
  <si>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</si>
  <si>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</si>
  <si>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</si>
  <si>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</si>
  <si>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</si>
  <si>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</si>
  <si>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</si>
  <si>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</si>
  <si>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</si>
  <si>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</si>
  <si>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</si>
  <si>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</si>
  <si>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</si>
  <si>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</si>
  <si>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</si>
  <si>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</si>
  <si>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</si>
  <si>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</si>
  <si>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</si>
  <si>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</si>
  <si>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</si>
  <si>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</si>
  <si>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</si>
  <si>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</si>
  <si>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</si>
  <si>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</si>
  <si>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</si>
  <si>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</si>
  <si>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</si>
  <si>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</si>
  <si>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</si>
  <si>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</si>
  <si>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</si>
  <si>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</si>
  <si>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</si>
  <si>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</si>
  <si>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</si>
  <si>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</si>
  <si>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</si>
  <si>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</si>
  <si>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</si>
  <si>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</si>
  <si>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</si>
  <si>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</si>
  <si>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</si>
  <si>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</si>
  <si>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</si>
  <si>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</si>
  <si>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</si>
  <si>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</si>
  <si>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</si>
  <si>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</si>
  <si>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</si>
  <si>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</si>
  <si>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</si>
  <si>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</si>
  <si>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</si>
  <si>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</si>
  <si>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</si>
  <si>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</si>
  <si>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</si>
  <si>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</si>
  <si>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</si>
  <si>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</si>
  <si>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</si>
  <si>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</si>
  <si>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</si>
  <si>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</si>
  <si>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</si>
  <si>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</si>
  <si>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</si>
  <si>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</si>
  <si>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</si>
  <si>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</si>
  <si>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</si>
  <si>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</si>
  <si>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</si>
  <si>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</si>
  <si>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</si>
  <si>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</si>
  <si>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</si>
  <si>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</si>
  <si>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</si>
  <si>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</si>
  <si>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</si>
  <si>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</si>
  <si>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</si>
  <si>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</si>
  <si>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</si>
  <si>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</si>
  <si>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</si>
  <si>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</si>
  <si>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</si>
  <si>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</si>
  <si>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</si>
  <si>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</si>
  <si>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</si>
  <si>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</si>
  <si>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</si>
  <si>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</si>
  <si>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</si>
  <si>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</si>
  <si>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</si>
  <si>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</si>
  <si>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</si>
  <si>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</si>
  <si>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</si>
  <si>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</si>
  <si>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</si>
  <si>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</si>
  <si>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</si>
  <si>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</si>
  <si>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</si>
  <si>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</si>
  <si>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</si>
  <si>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</si>
  <si>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</si>
  <si>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</si>
  <si>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</si>
  <si>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</si>
  <si>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</si>
  <si>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</si>
  <si>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</si>
  <si>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</si>
  <si>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</si>
  <si>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</si>
  <si>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</si>
  <si>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</si>
  <si>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</si>
  <si>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</si>
  <si>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</si>
  <si>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</si>
  <si>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</si>
  <si>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</si>
  <si>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</si>
  <si>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</si>
  <si>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</si>
  <si>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</si>
  <si>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</si>
  <si>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</si>
  <si>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</si>
  <si>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</si>
  <si>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</si>
  <si>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</si>
  <si>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</si>
  <si>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</si>
  <si>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</si>
  <si>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</si>
  <si>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</si>
  <si>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</si>
  <si>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</si>
  <si>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</si>
  <si>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</si>
  <si>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</si>
  <si>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</si>
  <si>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</si>
  <si>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</si>
  <si>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</si>
  <si>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</si>
  <si>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</si>
  <si>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</si>
  <si>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</si>
  <si>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</si>
  <si>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</si>
  <si>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</si>
  <si>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</si>
  <si>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</si>
  <si>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</si>
  <si>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</si>
  <si>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</si>
  <si>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</si>
  <si>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</si>
  <si>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</si>
  <si>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</si>
  <si>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</si>
  <si>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</si>
  <si>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</si>
  <si>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</si>
  <si>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</si>
  <si>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</si>
  <si>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</si>
  <si>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</si>
  <si>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</si>
  <si>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</si>
  <si>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</si>
  <si>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</si>
  <si>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</si>
  <si>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</si>
  <si>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</si>
  <si>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</si>
  <si>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</si>
  <si>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</si>
  <si>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</si>
  <si>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</si>
  <si>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</si>
  <si>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</si>
  <si>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</si>
  <si>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</si>
  <si>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</si>
  <si>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</si>
  <si>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</si>
  <si>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</si>
  <si>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</si>
  <si>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</si>
  <si>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</si>
  <si>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</si>
  <si>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</si>
  <si>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</si>
  <si>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</si>
  <si>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</si>
  <si>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</si>
  <si>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</si>
  <si>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</si>
  <si>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</si>
  <si>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</si>
  <si>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</si>
  <si>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</si>
  <si>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</si>
  <si>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</si>
  <si>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</si>
  <si>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</si>
  <si>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</si>
  <si>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</si>
  <si>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</si>
  <si>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</si>
  <si>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</si>
  <si>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</si>
  <si>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</si>
  <si>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</si>
  <si>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</si>
  <si>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</si>
  <si>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</si>
  <si>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</si>
  <si>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</si>
  <si>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</si>
  <si>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</si>
  <si>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</si>
  <si>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</si>
  <si>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</si>
  <si>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</si>
  <si>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</si>
  <si>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</si>
  <si>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</si>
  <si>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</si>
  <si>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</si>
  <si>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</si>
  <si>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</si>
  <si>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</si>
  <si>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</si>
  <si>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</si>
  <si>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</si>
  <si>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</si>
  <si>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</si>
  <si>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</si>
  <si>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</si>
  <si>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</si>
  <si>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</si>
  <si>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</si>
  <si>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</si>
  <si>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</si>
  <si>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</si>
  <si>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</si>
  <si>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</si>
  <si>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</si>
  <si>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</si>
  <si>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</si>
  <si>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</si>
  <si>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</si>
  <si>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</si>
  <si>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</si>
  <si>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</si>
  <si>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</si>
  <si>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</si>
  <si>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</si>
  <si>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</si>
  <si>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</si>
  <si>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</si>
  <si>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</si>
  <si>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</si>
  <si>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</si>
  <si>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</si>
  <si>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</si>
  <si>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</si>
  <si>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</si>
  <si>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</si>
  <si>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</si>
  <si>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</si>
  <si>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</si>
  <si>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</si>
  <si>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</si>
  <si>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</si>
  <si>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</si>
  <si>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</si>
  <si>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</si>
  <si>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</si>
  <si>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</si>
  <si>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</si>
  <si>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</si>
  <si>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</si>
  <si>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</si>
  <si>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</si>
  <si>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</si>
  <si>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</si>
  <si>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</si>
  <si>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</si>
  <si>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</si>
  <si>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</si>
  <si>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</si>
  <si>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</si>
  <si>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</si>
  <si>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</si>
  <si>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</si>
  <si>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</si>
  <si>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</si>
  <si>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</si>
  <si>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</si>
  <si>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</si>
  <si>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</si>
  <si>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</si>
  <si>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</si>
  <si>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</si>
  <si>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</si>
  <si>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</si>
  <si>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</si>
  <si>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</si>
  <si>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</si>
  <si>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</si>
  <si>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</si>
  <si>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</si>
  <si>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</si>
  <si>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</si>
  <si>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</si>
  <si>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</si>
  <si>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</si>
  <si>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</si>
  <si>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</si>
  <si>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</si>
  <si>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</si>
  <si>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</si>
  <si>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</si>
  <si>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</si>
  <si>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</si>
  <si>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</si>
  <si>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</si>
  <si>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</si>
  <si>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</si>
  <si>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</si>
  <si>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</si>
  <si>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</si>
  <si>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</si>
  <si>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</si>
  <si>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</si>
  <si>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</si>
  <si>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</si>
  <si>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</si>
  <si>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</si>
  <si>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</si>
  <si>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</si>
  <si>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</si>
  <si>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</si>
  <si>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</si>
  <si>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</si>
  <si>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</si>
  <si>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</si>
  <si>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</si>
  <si>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</si>
  <si>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</si>
  <si>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</si>
  <si>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</si>
  <si>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</si>
  <si>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</si>
  <si>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</si>
  <si>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</si>
  <si>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</si>
  <si>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</si>
  <si>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</si>
  <si>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</si>
  <si>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</si>
  <si>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</si>
  <si>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</si>
  <si>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</si>
  <si>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</si>
  <si>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</si>
  <si>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</si>
  <si>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</si>
  <si>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</si>
  <si>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</si>
  <si>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</si>
  <si>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</si>
  <si>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</si>
  <si>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</si>
  <si>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</si>
  <si>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</si>
  <si>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</si>
  <si>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</si>
  <si>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</si>
  <si>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</si>
  <si>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</si>
  <si>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</si>
  <si>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</si>
  <si>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</si>
  <si>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</si>
  <si>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</si>
  <si>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</si>
  <si>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</si>
  <si>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</si>
  <si>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</si>
  <si>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</si>
  <si>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</si>
  <si>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</si>
  <si>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</si>
  <si>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</si>
  <si>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</si>
  <si>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</si>
  <si>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</si>
  <si>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</si>
  <si>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</si>
  <si>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</si>
  <si>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</si>
  <si>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</si>
  <si>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</si>
  <si>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</si>
  <si>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</si>
  <si>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</si>
  <si>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</si>
  <si>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</si>
  <si>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</si>
  <si>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</si>
  <si>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</si>
  <si>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</si>
  <si>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</si>
  <si>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</si>
  <si>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</si>
  <si>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</si>
  <si>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</si>
  <si>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</si>
  <si>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</si>
  <si>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</si>
  <si>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</si>
  <si>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</si>
  <si>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</si>
  <si>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</si>
  <si>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</si>
  <si>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</si>
  <si>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</si>
  <si>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</si>
  <si>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</si>
  <si>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</si>
  <si>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</si>
  <si>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</si>
  <si>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</si>
  <si>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</si>
  <si>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</si>
  <si>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</si>
  <si>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</si>
  <si>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</si>
  <si>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</si>
  <si>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</si>
  <si>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</si>
  <si>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</si>
  <si>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</si>
  <si>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</si>
  <si>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</si>
  <si>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</si>
  <si>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</si>
  <si>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</si>
  <si>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</si>
  <si>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</si>
  <si>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</si>
  <si>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</si>
  <si>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</si>
  <si>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</si>
  <si>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</si>
  <si>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</si>
  <si>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</si>
  <si>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</si>
  <si>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</si>
  <si>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</si>
  <si>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</si>
  <si>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</si>
  <si>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</si>
  <si>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</si>
  <si>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</si>
  <si>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</si>
  <si>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</si>
  <si>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</si>
  <si>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</si>
  <si>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</si>
  <si>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</si>
  <si>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</si>
  <si>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</si>
  <si>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</si>
  <si>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</si>
  <si>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</si>
  <si>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</si>
  <si>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</si>
  <si>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</si>
  <si>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</si>
  <si>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</si>
  <si>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</si>
  <si>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</si>
  <si>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</si>
  <si>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</si>
  <si>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</si>
  <si>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</si>
  <si>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</si>
  <si>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</si>
  <si>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</si>
  <si>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</si>
  <si>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</si>
  <si>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</si>
  <si>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</si>
  <si>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</si>
  <si>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</si>
  <si>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</si>
  <si>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</si>
  <si>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</si>
  <si>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</si>
  <si>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</si>
  <si>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</si>
  <si>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</si>
  <si>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</si>
  <si>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</si>
  <si>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</si>
  <si>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</si>
  <si>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</si>
  <si>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</si>
  <si>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</si>
  <si>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</si>
  <si>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</si>
  <si>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</si>
  <si>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</si>
  <si>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</si>
  <si>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</si>
  <si>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</si>
  <si>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</si>
  <si>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</si>
  <si>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</si>
  <si>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</si>
  <si>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</si>
  <si>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</si>
  <si>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</si>
  <si>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</si>
  <si>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</si>
  <si>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</si>
  <si>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</si>
  <si>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</si>
  <si>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</si>
  <si>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</si>
  <si>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</si>
  <si>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</si>
  <si>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</si>
  <si>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</si>
  <si>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</si>
  <si>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</si>
  <si>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</si>
  <si>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</si>
  <si>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</si>
  <si>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</si>
  <si>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</si>
  <si>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</si>
  <si>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</si>
  <si>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</si>
  <si>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</si>
  <si>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</si>
  <si>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</si>
  <si>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</si>
  <si>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</si>
  <si>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</si>
  <si>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</si>
  <si>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</si>
  <si>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</si>
  <si>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</si>
  <si>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</si>
  <si>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</si>
  <si>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</si>
  <si>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</si>
  <si>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</si>
  <si>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</si>
  <si>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</si>
  <si>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</si>
  <si>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</si>
  <si>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</si>
  <si>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</si>
  <si>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</si>
  <si>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</si>
  <si>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</si>
  <si>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</si>
  <si>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</si>
  <si>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</si>
  <si>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</si>
  <si>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</si>
  <si>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</si>
  <si>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</si>
  <si>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</si>
  <si>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</si>
  <si>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</si>
  <si>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</si>
  <si>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</si>
  <si>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</si>
  <si>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</si>
  <si>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</si>
  <si>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</si>
  <si>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</si>
  <si>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</si>
  <si>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</si>
  <si>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</si>
  <si>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</si>
  <si>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</si>
  <si>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</si>
  <si>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</si>
  <si>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</si>
  <si>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</si>
  <si>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</si>
  <si>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</si>
  <si>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</si>
  <si>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</si>
  <si>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</si>
  <si>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</si>
  <si>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</si>
  <si>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</si>
  <si>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</si>
  <si>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</si>
  <si>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</si>
  <si>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</si>
  <si>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</si>
  <si>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</si>
  <si>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</si>
  <si>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</si>
  <si>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</si>
  <si>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</si>
  <si>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</si>
  <si>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</si>
  <si>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</si>
  <si>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</si>
  <si>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</si>
  <si>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</si>
  <si>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</si>
  <si>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</si>
  <si>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</si>
  <si>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</si>
  <si>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</si>
  <si>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</si>
  <si>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</si>
  <si>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</si>
  <si>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</si>
  <si>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</si>
  <si>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</si>
  <si>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</si>
  <si>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</si>
  <si>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</si>
  <si>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</si>
  <si>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</si>
  <si>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</si>
  <si>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</si>
  <si>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</si>
  <si>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</si>
  <si>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</si>
  <si>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</si>
  <si>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</si>
  <si>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</si>
  <si>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</si>
  <si>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</si>
  <si>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</si>
  <si>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</si>
  <si>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</si>
  <si>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</si>
  <si>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</si>
  <si>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</si>
  <si>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</si>
  <si>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</si>
  <si>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</si>
  <si>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</si>
  <si>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</si>
  <si>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</si>
  <si>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</si>
  <si>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</si>
  <si>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</si>
  <si>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</si>
  <si>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</si>
  <si>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</si>
  <si>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</si>
  <si>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</si>
  <si>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</si>
  <si>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</si>
  <si>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</si>
  <si>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</si>
  <si>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</si>
  <si>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</si>
  <si>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</si>
  <si>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</si>
  <si>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</si>
  <si>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</si>
  <si>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</si>
  <si>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</si>
  <si>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</si>
  <si>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</si>
  <si>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</si>
  <si>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</si>
  <si>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</si>
  <si>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</si>
  <si>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</si>
  <si>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</si>
  <si>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</si>
  <si>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</si>
  <si>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</si>
  <si>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</si>
  <si>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</si>
  <si>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</si>
  <si>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</si>
  <si>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</si>
  <si>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</si>
  <si>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</si>
  <si>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</si>
  <si>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</si>
  <si>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</si>
  <si>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</si>
  <si>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</si>
  <si>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</si>
  <si>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</si>
  <si>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</si>
  <si>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</si>
  <si>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</si>
  <si>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</si>
  <si>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</si>
  <si>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</si>
  <si>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</si>
  <si>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</si>
  <si>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</si>
  <si>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</si>
  <si>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</si>
  <si>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</si>
  <si>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</si>
  <si>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</si>
  <si>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</si>
  <si>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</si>
  <si>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</si>
  <si>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</si>
  <si>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</si>
  <si>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</si>
  <si>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</si>
  <si>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</si>
  <si>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</si>
  <si>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</si>
  <si>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</si>
  <si>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</si>
  <si>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</si>
  <si>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</si>
  <si>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</si>
  <si>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</si>
  <si>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</si>
  <si>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</si>
  <si>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</si>
  <si>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</si>
  <si>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</si>
  <si>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</si>
  <si>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</si>
  <si>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</si>
  <si>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</si>
  <si>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</si>
  <si>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</si>
  <si>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</si>
  <si>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</si>
  <si>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</si>
  <si>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</si>
  <si>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</si>
  <si>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</si>
  <si>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</si>
  <si>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</si>
  <si>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</si>
  <si>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</si>
  <si>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</si>
  <si>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</si>
  <si>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</si>
  <si>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</si>
  <si>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</si>
  <si>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</si>
  <si>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</si>
  <si>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</si>
  <si>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</si>
  <si>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</si>
  <si>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</si>
  <si>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</si>
  <si>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</si>
  <si>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</si>
  <si>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</si>
  <si>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</si>
  <si>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</si>
  <si>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</si>
  <si>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</si>
  <si>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</si>
  <si>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</si>
  <si>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</si>
  <si>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</si>
  <si>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</si>
  <si>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</si>
  <si>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</si>
  <si>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</si>
  <si>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</si>
  <si>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</si>
  <si>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</si>
  <si>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</si>
  <si>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</si>
  <si>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</si>
  <si>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</si>
  <si>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</si>
  <si>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</si>
  <si>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</si>
  <si>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</si>
  <si>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</si>
  <si>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</si>
  <si>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</si>
  <si>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</si>
  <si>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</si>
  <si>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</si>
  <si>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</si>
  <si>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</si>
  <si>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</si>
  <si>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</si>
  <si>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</si>
  <si>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</si>
  <si>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</si>
  <si>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</si>
  <si>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</si>
  <si>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</si>
  <si>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</si>
  <si>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</si>
  <si>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</si>
  <si>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</si>
  <si>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</si>
  <si>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</si>
  <si>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</si>
  <si>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</si>
  <si>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</si>
  <si>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</si>
  <si>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</si>
  <si>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</si>
  <si>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</si>
  <si>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</si>
  <si>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</si>
  <si>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</si>
  <si>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</si>
  <si>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</si>
  <si>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</si>
  <si>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</si>
  <si>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</si>
  <si>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</si>
  <si>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</si>
  <si>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</si>
  <si>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</si>
  <si>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</si>
  <si>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</si>
  <si>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</si>
  <si>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</si>
  <si>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</si>
  <si>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</si>
  <si>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</si>
  <si>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</si>
  <si>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</si>
  <si>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</si>
  <si>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</si>
  <si>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</si>
  <si>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</si>
  <si>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</si>
  <si>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</si>
  <si>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</si>
  <si>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</si>
  <si>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</si>
  <si>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</si>
  <si>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</si>
  <si>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</si>
  <si>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</si>
  <si>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</si>
  <si>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</si>
  <si>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</si>
  <si>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</si>
  <si>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</si>
  <si>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</si>
  <si>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</si>
  <si>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</si>
  <si>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</si>
  <si>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</si>
  <si>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</si>
  <si>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</si>
  <si>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</si>
  <si>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</si>
  <si>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</si>
  <si>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</si>
  <si>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</si>
  <si>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</si>
  <si>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</si>
  <si>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</si>
  <si>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</si>
  <si>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</si>
  <si>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</si>
  <si>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</si>
  <si>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</si>
  <si>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</si>
  <si>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</si>
  <si>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</si>
  <si>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</si>
  <si>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</si>
  <si>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</si>
  <si>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</si>
  <si>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</si>
  <si>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</si>
  <si>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</si>
  <si>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</si>
  <si>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</si>
  <si>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</si>
  <si>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</si>
  <si>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</si>
  <si>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</si>
  <si>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</si>
  <si>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</si>
  <si>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</si>
  <si>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</si>
  <si>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</si>
  <si>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</si>
  <si>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</si>
  <si>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</si>
  <si>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</si>
  <si>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</si>
  <si>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</si>
  <si>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</si>
  <si>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</si>
  <si>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</si>
  <si>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</si>
  <si>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</si>
  <si>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</si>
  <si>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</si>
  <si>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</si>
  <si>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</si>
  <si>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</si>
  <si>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</si>
  <si>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</si>
  <si>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</si>
  <si>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</si>
  <si>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</si>
  <si>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</si>
  <si>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</si>
  <si>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</si>
  <si>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</si>
  <si>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</si>
  <si>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</si>
  <si>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</si>
  <si>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</si>
  <si>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</si>
  <si>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</si>
  <si>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</si>
  <si>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</si>
  <si>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</si>
  <si>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</si>
  <si>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</si>
  <si>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</si>
  <si>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</si>
  <si>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</si>
  <si>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</si>
  <si>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</si>
  <si>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</si>
  <si>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</si>
  <si>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</si>
  <si>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</si>
  <si>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</si>
  <si>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</si>
  <si>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</si>
  <si>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</si>
  <si>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</si>
  <si>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</si>
  <si>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</si>
  <si>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</si>
  <si>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</si>
  <si>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</si>
  <si>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</si>
  <si>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</si>
  <si>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</si>
  <si>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</si>
  <si>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</si>
  <si>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</si>
  <si>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</si>
  <si>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</si>
  <si>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</si>
  <si>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</si>
  <si>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</si>
  <si>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</si>
  <si>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</si>
  <si>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</si>
  <si>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</si>
  <si>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</si>
  <si>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</si>
  <si>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</si>
  <si>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</si>
  <si>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</si>
  <si>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</si>
  <si>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</si>
  <si>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</si>
  <si>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</si>
  <si>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</si>
  <si>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</si>
  <si>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</si>
  <si>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</si>
  <si>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</si>
  <si>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</si>
  <si>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</si>
  <si>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</si>
  <si>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</si>
  <si>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</si>
  <si>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</si>
  <si>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</si>
  <si>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</si>
  <si>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</si>
  <si>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</si>
  <si>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</si>
  <si>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</si>
  <si>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</si>
  <si>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</si>
  <si>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</si>
  <si>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</si>
  <si>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</si>
  <si>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</si>
  <si>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</si>
  <si>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</si>
  <si>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</si>
  <si>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</si>
  <si>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</si>
  <si>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</si>
  <si>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</si>
  <si>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</si>
  <si>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</si>
  <si>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</si>
  <si>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</si>
  <si>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</si>
  <si>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</si>
  <si>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</si>
  <si>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</si>
  <si>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</si>
  <si>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</si>
  <si>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</si>
  <si>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</si>
  <si>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</si>
  <si>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</si>
  <si>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</si>
  <si>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</si>
  <si>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</si>
  <si>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</si>
  <si>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</si>
  <si>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</si>
  <si>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</si>
  <si>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</si>
  <si>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</si>
  <si>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</si>
  <si>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</si>
  <si>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</si>
  <si>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</si>
  <si>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</si>
  <si>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</si>
  <si>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</si>
  <si>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</si>
  <si>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</si>
  <si>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</si>
  <si>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</si>
  <si>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</si>
  <si>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</si>
  <si>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</si>
  <si>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</si>
  <si>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</si>
  <si>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</si>
  <si>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</si>
  <si>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</si>
  <si>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</si>
  <si>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</si>
  <si>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</si>
  <si>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</si>
  <si>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</si>
  <si>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</si>
  <si>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</si>
  <si>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</si>
  <si>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</si>
  <si>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</si>
  <si>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</si>
  <si>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</si>
  <si>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</si>
  <si>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</si>
  <si>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</si>
  <si>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</si>
  <si>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</si>
  <si>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</si>
  <si>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</si>
  <si>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</si>
  <si>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</si>
  <si>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</si>
  <si>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</si>
  <si>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</si>
  <si>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</si>
  <si>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</si>
  <si>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</si>
  <si>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</si>
  <si>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</si>
  <si>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</si>
  <si>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</si>
  <si>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</si>
  <si>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</si>
  <si>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</si>
  <si>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</si>
  <si>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</si>
  <si>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</si>
  <si>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</si>
  <si>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</si>
  <si>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</si>
  <si>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</si>
  <si>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</si>
  <si>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</si>
  <si>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</si>
  <si>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</si>
  <si>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</si>
  <si>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</si>
  <si>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</si>
  <si>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</si>
  <si>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</si>
  <si>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</si>
  <si>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</si>
  <si>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</si>
  <si>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</si>
  <si>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</si>
  <si>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</si>
  <si>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</si>
  <si>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</si>
  <si>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</si>
  <si>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</si>
  <si>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</si>
  <si>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</si>
  <si>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</si>
  <si>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</si>
  <si>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</si>
  <si>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</si>
  <si>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</si>
  <si>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</si>
  <si>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</si>
  <si>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</si>
  <si>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</si>
  <si>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</si>
  <si>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</si>
  <si>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</si>
  <si>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</si>
  <si>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</si>
  <si>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</si>
  <si>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</si>
  <si>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</si>
  <si>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</si>
  <si>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</si>
  <si>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</si>
  <si>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</si>
  <si>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</si>
  <si>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</si>
  <si>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</si>
  <si>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</si>
  <si>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</si>
  <si>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</si>
  <si>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</si>
  <si>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</si>
  <si>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</si>
  <si>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</si>
  <si>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</si>
  <si>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</si>
  <si>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</si>
  <si>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</si>
  <si>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</si>
  <si>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</si>
  <si>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</si>
  <si>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</si>
  <si>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</si>
  <si>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</si>
  <si>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</si>
  <si>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</si>
  <si>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</si>
  <si>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</si>
  <si>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</si>
  <si>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</si>
  <si>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</si>
  <si>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</si>
  <si>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</si>
  <si>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</si>
  <si>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</si>
  <si>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</si>
  <si>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</si>
  <si>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</si>
  <si>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</si>
  <si>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</si>
  <si>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</si>
  <si>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</si>
  <si>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</si>
  <si>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</si>
  <si>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</si>
  <si>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</si>
  <si>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</si>
  <si>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</si>
  <si>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</si>
  <si>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</si>
  <si>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</si>
  <si>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</si>
  <si>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</si>
  <si>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</si>
  <si>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</si>
  <si>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</si>
  <si>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</si>
  <si>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</si>
  <si>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</si>
  <si>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</si>
  <si>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</si>
  <si>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</si>
  <si>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</si>
  <si>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</si>
  <si>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</si>
  <si>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</si>
  <si>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</si>
  <si>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</si>
  <si>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</si>
  <si>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</si>
  <si>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</si>
  <si>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</si>
  <si>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</si>
  <si>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</si>
  <si>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</si>
  <si>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</si>
  <si>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</si>
  <si>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</si>
  <si>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</si>
  <si>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</si>
  <si>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</si>
  <si>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</si>
  <si>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</si>
  <si>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</si>
  <si>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</si>
  <si>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</si>
  <si>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</si>
  <si>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</si>
  <si>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</si>
  <si>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</si>
  <si>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</si>
  <si>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</si>
  <si>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</si>
  <si>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</si>
  <si>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</si>
  <si>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</si>
  <si>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</si>
  <si>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</si>
  <si>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</si>
  <si>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</si>
  <si>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</si>
  <si>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</si>
  <si>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</si>
  <si>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</si>
  <si>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</si>
  <si>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</si>
  <si>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</si>
  <si>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</si>
  <si>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</si>
  <si>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</si>
  <si>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</si>
  <si>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</si>
  <si>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</si>
  <si>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</si>
  <si>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</si>
  <si>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</si>
  <si>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</si>
  <si>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</si>
  <si>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</si>
  <si>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</si>
  <si>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</si>
  <si>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</si>
  <si>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</si>
  <si>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</si>
  <si>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</si>
  <si>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</si>
  <si>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</si>
  <si>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</si>
  <si>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</si>
  <si>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</si>
  <si>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</si>
  <si>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</si>
  <si>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</si>
  <si>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</si>
  <si>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</si>
  <si>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</si>
  <si>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</si>
  <si>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</si>
  <si>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</si>
  <si>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</si>
  <si>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</si>
  <si>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</si>
  <si>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</si>
  <si>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</si>
  <si>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</si>
  <si>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</si>
  <si>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</si>
  <si>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</si>
  <si>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</si>
  <si>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</si>
  <si>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</si>
  <si>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</si>
  <si>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</si>
  <si>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</si>
  <si>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</si>
  <si>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</si>
  <si>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</si>
  <si>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</si>
  <si>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</si>
  <si>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</si>
  <si>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</si>
  <si>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</si>
  <si>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</si>
  <si>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</si>
  <si>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</si>
  <si>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</si>
  <si>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</si>
  <si>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</si>
  <si>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</si>
  <si>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</si>
  <si>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</si>
  <si>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</si>
  <si>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</si>
  <si>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</si>
  <si>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</si>
  <si>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</si>
  <si>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</si>
  <si>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</si>
  <si>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</si>
  <si>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</si>
  <si>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</si>
  <si>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</si>
  <si>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</si>
  <si>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</si>
  <si>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</si>
  <si>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</si>
  <si>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</si>
  <si>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</si>
  <si>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</si>
  <si>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</si>
  <si>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</si>
  <si>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</si>
  <si>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</si>
  <si>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</si>
  <si>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</si>
  <si>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</si>
  <si>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</si>
  <si>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</si>
  <si>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</si>
  <si>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</si>
  <si>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</si>
  <si>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</si>
  <si>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</si>
  <si>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</si>
  <si>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</si>
  <si>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</si>
  <si>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</si>
  <si>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</si>
  <si>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</si>
  <si>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</si>
  <si>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</si>
  <si>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</si>
  <si>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</si>
  <si>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</si>
  <si>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</si>
  <si>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</si>
  <si>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</si>
  <si>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</si>
  <si>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</si>
  <si>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</si>
  <si>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</si>
  <si>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</si>
  <si>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</si>
  <si>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</si>
  <si>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</si>
  <si>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</si>
  <si>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</si>
  <si>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</si>
  <si>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</si>
  <si>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</si>
  <si>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</si>
  <si>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</si>
  <si>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</si>
  <si>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</si>
  <si>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</si>
  <si>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</si>
  <si>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</si>
  <si>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</si>
  <si>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</si>
  <si>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</si>
  <si>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</si>
  <si>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</si>
  <si>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</si>
  <si>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</si>
  <si>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</si>
  <si>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</si>
  <si>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</si>
  <si>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</si>
  <si>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</si>
  <si>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</si>
  <si>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</si>
  <si>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</si>
  <si>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</si>
  <si>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</si>
  <si>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</si>
  <si>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</si>
  <si>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</si>
  <si>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</si>
  <si>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</si>
  <si>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</si>
  <si>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</si>
  <si>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</si>
  <si>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</si>
  <si>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</si>
  <si>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</si>
  <si>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</si>
  <si>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</si>
  <si>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</si>
  <si>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</si>
  <si>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</si>
  <si>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</si>
  <si>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</si>
  <si>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</si>
  <si>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</si>
  <si>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</si>
  <si>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</si>
  <si>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</si>
  <si>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</si>
  <si>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</si>
  <si>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</si>
  <si>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</si>
  <si>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</si>
  <si>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</si>
  <si>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</si>
  <si>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</si>
  <si>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</si>
  <si>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</si>
  <si>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</si>
  <si>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</si>
  <si>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</si>
  <si>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</si>
  <si>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</si>
  <si>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</si>
  <si>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</si>
  <si>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</si>
  <si>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</si>
  <si>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</si>
  <si>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</si>
  <si>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</si>
  <si>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</si>
  <si>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</si>
  <si>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</si>
  <si>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</si>
  <si>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</si>
  <si>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</si>
  <si>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</si>
  <si>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</si>
  <si>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</si>
  <si>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</si>
  <si>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</si>
  <si>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</si>
  <si>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</si>
  <si>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</si>
  <si>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</si>
  <si>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</si>
  <si>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</si>
  <si>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</si>
  <si>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</si>
  <si>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</si>
  <si>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</si>
  <si>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</si>
  <si>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</si>
  <si>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</si>
  <si>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</si>
  <si>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</si>
  <si>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</si>
  <si>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</si>
  <si>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</si>
  <si>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</si>
  <si>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</si>
  <si>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</si>
  <si>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</si>
  <si>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</si>
  <si>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</si>
  <si>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</si>
  <si>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</si>
  <si>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</si>
  <si>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</si>
  <si>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</si>
  <si>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</si>
  <si>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</si>
  <si>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</si>
  <si>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</si>
  <si>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</si>
  <si>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</si>
  <si>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</si>
  <si>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</si>
  <si>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</si>
  <si>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</si>
  <si>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</si>
  <si>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</si>
  <si>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</si>
  <si>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</si>
  <si>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</si>
  <si>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</si>
  <si>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</si>
  <si>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</si>
  <si>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</si>
  <si>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</si>
  <si>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</si>
  <si>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</si>
  <si>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</si>
  <si>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</si>
  <si>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</si>
  <si>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</si>
  <si>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</si>
  <si>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</si>
  <si>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</si>
  <si>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</si>
  <si>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</si>
  <si>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</si>
  <si>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</si>
  <si>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</si>
  <si>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</si>
  <si>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</si>
  <si>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</si>
  <si>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</si>
  <si>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</si>
  <si>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</si>
  <si>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</si>
  <si>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</si>
  <si>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</si>
  <si>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</si>
  <si>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</si>
  <si>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</si>
  <si>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</si>
  <si>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</si>
  <si>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</si>
  <si>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</si>
  <si>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</si>
  <si>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</si>
  <si>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</si>
  <si>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</si>
  <si>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</si>
  <si>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</si>
  <si>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</si>
  <si>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</si>
  <si>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</si>
  <si>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</si>
  <si>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</si>
  <si>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</si>
  <si>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</si>
  <si>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</si>
  <si>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</si>
  <si>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</si>
  <si>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</si>
  <si>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</si>
  <si>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</si>
  <si>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</si>
  <si>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</si>
  <si>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</si>
  <si>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</si>
  <si>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</si>
  <si>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</si>
  <si>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</si>
  <si>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</si>
  <si>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</si>
  <si>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</si>
  <si>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</si>
  <si>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</si>
  <si>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</si>
  <si>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</si>
  <si>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</si>
  <si>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</si>
  <si>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</si>
  <si>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</si>
  <si>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</si>
  <si>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</si>
  <si>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</si>
  <si>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</si>
  <si>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</si>
  <si>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</si>
  <si>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</si>
  <si>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</si>
  <si>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</si>
  <si>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</si>
  <si>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</si>
  <si>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</si>
  <si>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</si>
  <si>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</si>
  <si>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</si>
  <si>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</si>
  <si>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</si>
  <si>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</si>
  <si>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</si>
  <si>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</si>
  <si>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</si>
  <si>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</si>
  <si>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</si>
  <si>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</si>
  <si>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</si>
  <si>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</si>
  <si>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</si>
  <si>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</si>
  <si>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</si>
  <si>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</si>
  <si>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</si>
  <si>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</si>
  <si>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</si>
  <si>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</si>
  <si>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</si>
  <si>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</si>
  <si>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</si>
  <si>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</si>
  <si>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</si>
  <si>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</si>
  <si>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</si>
  <si>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</si>
  <si>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</si>
  <si>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</si>
  <si>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</si>
  <si>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</si>
  <si>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</si>
  <si>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</si>
  <si>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</si>
  <si>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</si>
  <si>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</si>
  <si>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</si>
  <si>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</si>
  <si>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</si>
  <si>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</si>
  <si>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</si>
  <si>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</si>
  <si>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</si>
  <si>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</si>
  <si>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</si>
  <si>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</si>
  <si>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</si>
  <si>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</si>
  <si>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</si>
  <si>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</si>
  <si>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</si>
  <si>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</si>
  <si>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</si>
  <si>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</si>
  <si>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</si>
  <si>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</si>
  <si>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</si>
  <si>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</si>
  <si>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</si>
  <si>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</si>
  <si>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</si>
  <si>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</si>
  <si>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</si>
  <si>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</si>
  <si>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</si>
  <si>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</si>
  <si>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</si>
  <si>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</si>
  <si>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</si>
  <si>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</si>
  <si>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</si>
  <si>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</si>
  <si>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</si>
  <si>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</si>
  <si>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</si>
  <si>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</si>
  <si>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</si>
  <si>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</si>
  <si>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</si>
  <si>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</si>
  <si>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</si>
  <si>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</si>
  <si>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</si>
  <si>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</si>
  <si>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</si>
  <si>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</si>
  <si>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</si>
  <si>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</si>
  <si>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</si>
  <si>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</si>
  <si>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</si>
  <si>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</si>
  <si>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</si>
  <si>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</si>
  <si>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</si>
  <si>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</si>
  <si>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</si>
  <si>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</si>
  <si>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</si>
  <si>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</si>
  <si>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</si>
  <si>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</si>
  <si>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</si>
  <si>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</si>
  <si>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</si>
  <si>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</si>
  <si>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</si>
  <si>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</si>
  <si>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</si>
  <si>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</si>
  <si>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</si>
  <si>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</si>
  <si>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</si>
  <si>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</si>
  <si>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</si>
  <si>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</si>
  <si>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</si>
  <si>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</si>
  <si>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</si>
  <si>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</si>
  <si>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</si>
  <si>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</si>
  <si>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</si>
  <si>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</si>
  <si>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</si>
  <si>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</si>
  <si>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</si>
  <si>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</si>
  <si>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</si>
  <si>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</si>
  <si>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</si>
  <si>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</si>
  <si>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</si>
  <si>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</si>
  <si>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</si>
  <si>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</si>
  <si>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</si>
  <si>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</si>
  <si>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</si>
  <si>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</si>
  <si>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</si>
  <si>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</si>
  <si>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</si>
  <si>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</si>
  <si>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</si>
  <si>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</si>
  <si>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</si>
  <si>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</si>
  <si>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</si>
  <si>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</si>
  <si>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</si>
  <si>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</si>
  <si>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</si>
  <si>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</si>
  <si>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</si>
  <si>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</si>
  <si>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</si>
  <si>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</si>
  <si>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</si>
  <si>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</si>
  <si>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</si>
  <si>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</si>
  <si>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</si>
  <si>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</si>
  <si>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</si>
  <si>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</si>
  <si>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</si>
  <si>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</si>
  <si>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</si>
  <si>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</si>
  <si>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</si>
  <si>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</si>
  <si>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</si>
  <si>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</si>
  <si>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</si>
  <si>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</si>
  <si>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</si>
  <si>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</si>
  <si>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</si>
  <si>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</si>
  <si>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</si>
  <si>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</si>
  <si>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</si>
  <si>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</si>
  <si>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</si>
  <si>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</si>
  <si>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</si>
  <si>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</si>
  <si>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</si>
  <si>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</si>
  <si>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</si>
  <si>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</si>
  <si>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</si>
  <si>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</si>
  <si>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</si>
  <si>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</si>
  <si>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</si>
  <si>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</si>
  <si>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</si>
  <si>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</si>
  <si>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</si>
  <si>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</si>
  <si>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</si>
  <si>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</si>
  <si>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</si>
  <si>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</si>
  <si>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</si>
  <si>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</si>
  <si>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</si>
  <si>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</si>
  <si>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</si>
  <si>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</si>
  <si>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</si>
  <si>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</si>
  <si>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</si>
  <si>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</si>
  <si>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</si>
  <si>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</si>
  <si>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</si>
  <si>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</si>
  <si>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</si>
  <si>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</si>
  <si>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</si>
  <si>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</si>
  <si>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</si>
  <si>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</si>
  <si>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</si>
  <si>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</si>
  <si>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</si>
  <si>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</si>
  <si>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</si>
  <si>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</si>
  <si>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</si>
  <si>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</si>
  <si>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</si>
  <si>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</si>
  <si>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</si>
  <si>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</si>
  <si>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</si>
  <si>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</si>
  <si>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</si>
  <si>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</si>
  <si>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</si>
  <si>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</si>
  <si>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</si>
  <si>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</si>
  <si>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</si>
  <si>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</si>
  <si>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</si>
  <si>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</si>
  <si>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</si>
  <si>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</si>
  <si>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</si>
  <si>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</si>
  <si>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</si>
  <si>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</si>
  <si>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</si>
  <si>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</si>
  <si>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</si>
  <si>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</si>
  <si>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</si>
  <si>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</si>
  <si>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</si>
  <si>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</si>
  <si>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</si>
  <si>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</si>
  <si>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</si>
  <si>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</si>
  <si>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</si>
  <si>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</si>
  <si>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</si>
  <si>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</si>
  <si>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</si>
  <si>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</si>
  <si>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</si>
  <si>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</si>
  <si>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</si>
  <si>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</si>
  <si>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</si>
  <si>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</si>
  <si>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</si>
  <si>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</si>
  <si>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</si>
  <si>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</si>
  <si>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</si>
  <si>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</si>
  <si>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</si>
  <si>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</si>
  <si>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</si>
  <si>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</si>
  <si>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</si>
  <si>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</si>
  <si>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</si>
  <si>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</si>
  <si>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</si>
  <si>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</si>
  <si>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</si>
  <si>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</si>
  <si>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</si>
  <si>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</si>
  <si>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</si>
  <si>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</si>
  <si>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</si>
  <si>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</si>
  <si>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</si>
  <si>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</si>
  <si>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</si>
  <si>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</si>
  <si>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</si>
  <si>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</si>
  <si>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</si>
  <si>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</si>
  <si>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</si>
  <si>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</si>
  <si>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</si>
  <si>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</si>
  <si>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</si>
  <si>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</si>
  <si>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</si>
  <si>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</si>
  <si>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</si>
  <si>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</si>
  <si>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</si>
  <si>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</si>
  <si>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</si>
  <si>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</si>
  <si>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</si>
  <si>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</si>
  <si>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</si>
  <si>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</si>
  <si>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</si>
  <si>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</si>
  <si>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</si>
  <si>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</si>
  <si>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</si>
  <si>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</si>
  <si>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</si>
  <si>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</si>
  <si>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</si>
  <si>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</si>
  <si>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</si>
  <si>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</si>
  <si>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</si>
  <si>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</si>
  <si>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</si>
  <si>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</si>
  <si>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</si>
  <si>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</si>
  <si>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</si>
  <si>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</si>
  <si>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</si>
  <si>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</si>
  <si>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</si>
  <si>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</si>
  <si>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</si>
  <si>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</si>
  <si>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</si>
  <si>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</si>
  <si>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</si>
  <si>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</si>
  <si>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</si>
  <si>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</si>
  <si>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</si>
  <si>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</si>
  <si>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</si>
  <si>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</si>
  <si>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</si>
  <si>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</si>
  <si>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</si>
  <si>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</si>
  <si>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</si>
  <si>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</si>
  <si>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</si>
  <si>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</si>
  <si>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</si>
  <si>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</si>
  <si>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</si>
  <si>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</si>
  <si>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</si>
  <si>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</si>
  <si>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</si>
  <si>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</si>
  <si>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</si>
  <si>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</si>
  <si>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</si>
  <si>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</si>
  <si>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</si>
  <si>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</si>
  <si>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</si>
  <si>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</si>
  <si>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</si>
  <si>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</si>
  <si>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</si>
  <si>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</si>
  <si>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</si>
  <si>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</si>
  <si>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</si>
  <si>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</si>
  <si>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</si>
  <si>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</si>
  <si>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</si>
  <si>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</si>
  <si>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</si>
  <si>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</si>
  <si>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</si>
  <si>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</si>
  <si>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</si>
  <si>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</si>
  <si>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</si>
  <si>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</si>
  <si>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</si>
  <si>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</si>
  <si>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</si>
  <si>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</si>
  <si>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</si>
  <si>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</si>
  <si>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</si>
  <si>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</si>
  <si>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</si>
  <si>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</si>
  <si>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</si>
  <si>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</si>
  <si>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</si>
  <si>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</si>
  <si>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</si>
  <si>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</si>
  <si>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</si>
  <si>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</si>
  <si>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</si>
  <si>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</si>
  <si>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</si>
  <si>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</si>
  <si>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</si>
  <si>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</si>
  <si>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</si>
  <si>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</si>
  <si>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</si>
  <si>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</si>
  <si>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</si>
  <si>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</si>
  <si>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</si>
  <si>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</si>
  <si>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</si>
  <si>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</si>
  <si>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</si>
  <si>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</si>
  <si>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</si>
  <si>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</si>
  <si>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</si>
  <si>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</si>
  <si>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</si>
  <si>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</si>
  <si>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</si>
  <si>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</si>
  <si>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</si>
  <si>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</si>
  <si>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</si>
  <si>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</si>
  <si>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</si>
  <si>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</si>
  <si>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</si>
  <si>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</si>
  <si>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</si>
  <si>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</si>
  <si>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</si>
  <si>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</si>
  <si>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</si>
  <si>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</si>
  <si>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</si>
  <si>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</si>
  <si>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</si>
  <si>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</si>
  <si>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</si>
  <si>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</si>
  <si>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</si>
  <si>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</si>
  <si>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</si>
  <si>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</si>
  <si>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</si>
  <si>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</si>
  <si>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</si>
  <si>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</si>
  <si>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</si>
  <si>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</si>
  <si>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</si>
  <si>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</si>
  <si>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</si>
  <si>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</si>
  <si>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</si>
  <si>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</si>
  <si>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</si>
  <si>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</si>
  <si>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</si>
  <si>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</si>
  <si>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</si>
  <si>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</si>
  <si>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</si>
  <si>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</si>
  <si>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</si>
  <si>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</si>
  <si>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</si>
  <si>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</si>
  <si>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</si>
  <si>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</si>
  <si>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</si>
  <si>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</si>
  <si>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</si>
  <si>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</si>
  <si>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</si>
  <si>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</si>
  <si>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</si>
  <si>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</si>
  <si>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</si>
  <si>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</si>
  <si>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</si>
  <si>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</si>
  <si>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</si>
  <si>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</si>
  <si>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</si>
  <si>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</si>
  <si>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</si>
  <si>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</si>
  <si>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</si>
  <si>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</si>
  <si>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</si>
  <si>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</si>
  <si>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</si>
  <si>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</si>
  <si>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</si>
  <si>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</si>
  <si>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</si>
  <si>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</si>
  <si>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</si>
  <si>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</si>
  <si>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</si>
  <si>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</si>
  <si>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</si>
  <si>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</si>
  <si>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</si>
  <si>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</si>
  <si>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</si>
  <si>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</si>
  <si>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</si>
  <si>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</si>
  <si>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</si>
  <si>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</si>
  <si>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</si>
  <si>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</si>
  <si>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</si>
  <si>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</si>
  <si>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</si>
  <si>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</si>
  <si>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</si>
  <si>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</si>
  <si>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</si>
  <si>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</si>
  <si>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</si>
  <si>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</si>
  <si>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</si>
  <si>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</si>
  <si>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</si>
  <si>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</si>
  <si>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</si>
  <si>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</si>
  <si>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</si>
  <si>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</si>
  <si>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</si>
  <si>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</si>
  <si>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</si>
  <si>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</si>
  <si>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</si>
  <si>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</si>
  <si>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</si>
  <si>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</si>
  <si>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</si>
  <si>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</si>
  <si>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</si>
  <si>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</si>
  <si>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</si>
  <si>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</si>
  <si>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</si>
  <si>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</si>
  <si>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</si>
  <si>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</si>
  <si>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</si>
  <si>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</si>
  <si>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</si>
  <si>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</si>
  <si>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</si>
  <si>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</si>
  <si>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</si>
  <si>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</si>
  <si>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</si>
  <si>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</si>
  <si>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</si>
  <si>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</si>
  <si>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</si>
  <si>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</si>
  <si>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</si>
  <si>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</si>
  <si>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</si>
  <si>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</si>
  <si>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</si>
  <si>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</si>
  <si>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</si>
  <si>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</si>
  <si>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</si>
  <si>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</si>
  <si>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</si>
  <si>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</si>
  <si>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</si>
  <si>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</si>
  <si>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</si>
  <si>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</si>
  <si>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</si>
  <si>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</si>
  <si>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</si>
  <si>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</si>
  <si>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</si>
  <si>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</si>
  <si>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</si>
  <si>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</si>
  <si>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</si>
  <si>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</si>
  <si>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</si>
  <si>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</si>
  <si>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</si>
  <si>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</si>
  <si>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</si>
  <si>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</si>
  <si>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</si>
  <si>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</si>
  <si>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</si>
  <si>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</si>
  <si>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</si>
  <si>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</si>
  <si>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</si>
  <si>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</si>
  <si>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</si>
  <si>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</si>
  <si>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</si>
  <si>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</si>
  <si>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</si>
  <si>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</si>
  <si>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</si>
  <si>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</si>
  <si>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</si>
  <si>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</si>
  <si>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</si>
  <si>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</si>
  <si>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</si>
  <si>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</si>
  <si>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</si>
  <si>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</si>
  <si>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</si>
  <si>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</si>
  <si>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</si>
  <si>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</si>
  <si>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</si>
  <si>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</si>
  <si>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</si>
  <si>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</si>
  <si>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</si>
  <si>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</si>
  <si>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</si>
  <si>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</si>
  <si>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</si>
  <si>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</si>
  <si>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</si>
  <si>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</si>
  <si>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</si>
  <si>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</si>
  <si>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</si>
  <si>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</si>
  <si>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</si>
  <si>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</si>
  <si>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</si>
  <si>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</si>
  <si>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</si>
  <si>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</si>
  <si>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</si>
  <si>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</si>
  <si>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</si>
  <si>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</si>
  <si>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</si>
  <si>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</si>
  <si>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</si>
  <si>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</si>
  <si>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</si>
  <si>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</si>
  <si>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</si>
  <si>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</si>
  <si>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</si>
  <si>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</si>
  <si>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</si>
  <si>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</si>
  <si>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</si>
  <si>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</si>
  <si>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</si>
  <si>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</si>
  <si>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</si>
  <si>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</si>
  <si>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</si>
  <si>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</si>
  <si>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</si>
  <si>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</si>
  <si>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</si>
  <si>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</si>
  <si>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</si>
  <si>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</si>
  <si>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</si>
  <si>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</si>
  <si>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</si>
  <si>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</si>
  <si>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</si>
  <si>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</si>
  <si>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</si>
  <si>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</si>
  <si>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</si>
  <si>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</si>
  <si>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</si>
  <si>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</si>
  <si>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</si>
  <si>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</si>
  <si>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</si>
  <si>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</si>
  <si>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</si>
  <si>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</si>
  <si>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</si>
  <si>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</si>
  <si>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</si>
  <si>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</si>
  <si>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</si>
  <si>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</si>
  <si>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</si>
  <si>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</si>
  <si>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</si>
  <si>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</si>
  <si>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</si>
  <si>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</si>
  <si>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</si>
  <si>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</si>
  <si>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</si>
  <si>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</si>
  <si>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</si>
  <si>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</si>
  <si>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</si>
  <si>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</si>
  <si>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</si>
  <si>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</si>
  <si>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</si>
  <si>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</si>
  <si>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</si>
  <si>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</si>
  <si>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</si>
  <si>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</si>
  <si>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</si>
  <si>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</si>
  <si>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</si>
  <si>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</si>
  <si>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</si>
  <si>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</si>
  <si>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</si>
  <si>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</si>
  <si>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</si>
  <si>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</si>
  <si>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</si>
  <si>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</si>
  <si>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</si>
  <si>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</si>
  <si>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</si>
  <si>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</si>
  <si>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</si>
  <si>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</si>
  <si>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</si>
  <si>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</si>
  <si>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</si>
  <si>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</si>
  <si>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</si>
  <si>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</si>
  <si>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</si>
  <si>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</si>
  <si>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</si>
  <si>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</si>
  <si>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</si>
  <si>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</si>
  <si>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</si>
  <si>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</si>
  <si>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</si>
  <si>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</si>
  <si>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</si>
  <si>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</si>
  <si>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</si>
  <si>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</si>
  <si>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</si>
  <si>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</si>
  <si>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</si>
  <si>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</si>
  <si>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</si>
  <si>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</si>
  <si>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</si>
  <si>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</si>
  <si>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</si>
  <si>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</si>
  <si>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</si>
  <si>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</si>
  <si>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</si>
  <si>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</si>
  <si>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</si>
  <si>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</si>
  <si>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</si>
  <si>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</si>
  <si>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</si>
  <si>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</si>
  <si>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</si>
  <si>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</si>
  <si>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</si>
  <si>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</si>
  <si>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</si>
  <si>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</si>
  <si>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</si>
  <si>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</si>
  <si>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</si>
  <si>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</si>
  <si>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</si>
  <si>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</si>
  <si>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</si>
  <si>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</si>
  <si>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</si>
  <si>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</si>
  <si>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</si>
  <si>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</si>
  <si>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</si>
  <si>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</si>
  <si>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</si>
  <si>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</si>
  <si>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</si>
  <si>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</si>
  <si>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</si>
  <si>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</si>
  <si>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</si>
  <si>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</si>
  <si>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</si>
  <si>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</si>
  <si>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</si>
  <si>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</si>
  <si>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</si>
  <si>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</si>
  <si>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</si>
  <si>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</si>
  <si>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</si>
  <si>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</si>
  <si>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</si>
  <si>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</si>
  <si>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</si>
  <si>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</si>
  <si>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</si>
  <si>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</si>
  <si>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</si>
  <si>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</si>
  <si>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</si>
  <si>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</si>
  <si>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</si>
  <si>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</si>
  <si>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</si>
  <si>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</si>
  <si>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</si>
  <si>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</si>
  <si>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</si>
  <si>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</si>
  <si>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</si>
  <si>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</si>
  <si>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</si>
  <si>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</si>
  <si>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</si>
  <si>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</si>
  <si>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</si>
  <si>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</si>
  <si>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</si>
  <si>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</si>
  <si>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</si>
  <si>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</si>
  <si>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</si>
  <si>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</si>
  <si>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</si>
  <si>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</si>
  <si>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</si>
  <si>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</si>
  <si>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</si>
  <si>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</si>
  <si>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</si>
  <si>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</si>
  <si>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</si>
  <si>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</si>
  <si>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</si>
  <si>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</si>
  <si>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</si>
  <si>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</si>
  <si>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</si>
  <si>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</si>
  <si>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</si>
  <si>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</si>
  <si>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</si>
  <si>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</si>
  <si>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</si>
  <si>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</si>
  <si>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</si>
  <si>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</si>
  <si>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</si>
  <si>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</si>
  <si>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</si>
  <si>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</si>
  <si>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</si>
  <si>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</si>
  <si>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</si>
  <si>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</si>
  <si>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</si>
  <si>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</si>
  <si>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</si>
  <si>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</si>
  <si>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</si>
  <si>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</si>
  <si>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</si>
  <si>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</si>
  <si>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</si>
  <si>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</si>
  <si>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</si>
  <si>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</si>
  <si>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</si>
  <si>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</si>
  <si>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</si>
  <si>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</si>
  <si>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</si>
  <si>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</si>
  <si>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</si>
  <si>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</si>
  <si>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</si>
  <si>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</si>
  <si>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</si>
  <si>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</si>
  <si>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</si>
  <si>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</si>
  <si>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</si>
  <si>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</si>
  <si>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</si>
  <si>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</si>
  <si>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</si>
  <si>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</si>
  <si>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</si>
  <si>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</si>
  <si>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</si>
  <si>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</si>
  <si>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</si>
  <si>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</si>
  <si>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</si>
  <si>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</si>
  <si>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</si>
  <si>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</si>
  <si>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</si>
  <si>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</si>
  <si>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</si>
  <si>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</si>
  <si>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</si>
  <si>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</si>
  <si>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</si>
  <si>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</si>
  <si>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</si>
  <si>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</si>
  <si>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</si>
  <si>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</si>
  <si>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</si>
  <si>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</si>
  <si>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</si>
  <si>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</si>
  <si>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</si>
  <si>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</si>
  <si>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</si>
  <si>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</si>
  <si>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</si>
  <si>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</si>
  <si>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</si>
  <si>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</si>
  <si>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</si>
  <si>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</si>
  <si>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</si>
  <si>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</si>
  <si>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</si>
  <si>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</si>
  <si>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</si>
  <si>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</si>
  <si>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</si>
  <si>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</si>
  <si>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</si>
  <si>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</si>
  <si>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</si>
  <si>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</si>
  <si>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</si>
  <si>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</si>
  <si>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</si>
  <si>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</si>
  <si>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</si>
  <si>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</si>
  <si>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</si>
  <si>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</si>
  <si>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</si>
  <si>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</si>
  <si>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</si>
  <si>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</si>
  <si>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</si>
  <si>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</si>
  <si>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</si>
  <si>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</si>
  <si>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</si>
  <si>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</si>
  <si>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</si>
  <si>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</si>
  <si>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</si>
  <si>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</si>
  <si>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</si>
  <si>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</si>
  <si>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</si>
  <si>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</si>
  <si>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</si>
  <si>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</si>
  <si>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</si>
  <si>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</si>
  <si>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</si>
  <si>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</si>
  <si>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</si>
  <si>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</si>
  <si>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</si>
  <si>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</si>
  <si>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</si>
  <si>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</si>
  <si>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</si>
  <si>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</si>
  <si>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</si>
  <si>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</si>
  <si>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</si>
  <si>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</si>
  <si>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</si>
  <si>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</si>
  <si>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</si>
  <si>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</si>
  <si>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</si>
  <si>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</si>
  <si>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</si>
  <si>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</si>
  <si>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</si>
  <si>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</si>
  <si>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</si>
  <si>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</si>
  <si>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</si>
  <si>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</si>
  <si>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</si>
  <si>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</si>
  <si>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</si>
  <si>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</si>
  <si>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</si>
  <si>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</si>
  <si>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</si>
  <si>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</si>
  <si>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</si>
  <si>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</si>
  <si>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</si>
  <si>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</si>
  <si>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</si>
  <si>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</si>
  <si>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</si>
  <si>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</si>
  <si>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</si>
  <si>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</si>
  <si>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</si>
  <si>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</si>
  <si>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</si>
  <si>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</si>
  <si>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</si>
  <si>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</si>
  <si>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</si>
  <si>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</si>
  <si>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</si>
  <si>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</si>
  <si>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</si>
  <si>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</si>
  <si>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</si>
  <si>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</si>
  <si>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</si>
  <si>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</si>
  <si>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</si>
  <si>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</si>
  <si>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</si>
  <si>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</si>
  <si>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</si>
  <si>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</si>
  <si>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</si>
  <si>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</si>
  <si>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</si>
  <si>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</si>
  <si>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</si>
  <si>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</si>
  <si>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</si>
  <si>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</si>
  <si>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</si>
  <si>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</si>
  <si>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</si>
  <si>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</si>
  <si>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</si>
  <si>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</si>
  <si>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</si>
  <si>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</si>
  <si>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</si>
  <si>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</si>
  <si>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</si>
  <si>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</si>
  <si>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</si>
  <si>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</si>
  <si>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</si>
  <si>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</si>
  <si>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</si>
  <si>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</si>
  <si>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</si>
  <si>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</si>
  <si>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</si>
  <si>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</si>
  <si>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</si>
  <si>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</si>
  <si>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</si>
  <si>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</si>
  <si>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</si>
  <si>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</si>
  <si>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</si>
  <si>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</si>
  <si>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</si>
  <si>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</si>
  <si>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</si>
  <si>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</si>
  <si>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</si>
  <si>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</si>
  <si>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</si>
  <si>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</si>
  <si>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</si>
  <si>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</si>
  <si>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</si>
  <si>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</si>
  <si>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</si>
  <si>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</si>
  <si>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</si>
  <si>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</si>
  <si>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</si>
  <si>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</si>
  <si>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</si>
  <si>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</si>
  <si>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</si>
  <si>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</si>
  <si>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</si>
  <si>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</si>
  <si>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</si>
  <si>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</si>
  <si>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</si>
  <si>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</si>
  <si>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</si>
  <si>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</si>
  <si>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</si>
  <si>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</si>
  <si>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</si>
  <si>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</si>
  <si>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</si>
  <si>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</si>
  <si>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</si>
  <si>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</si>
  <si>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</si>
  <si>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</si>
  <si>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</si>
  <si>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</si>
  <si>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</si>
  <si>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</si>
  <si>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</si>
  <si>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</si>
  <si>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</si>
  <si>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</si>
  <si>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</si>
  <si>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</si>
  <si>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</si>
  <si>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</si>
  <si>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</si>
  <si>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</si>
  <si>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</si>
  <si>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</si>
  <si>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</si>
  <si>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</si>
  <si>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</si>
  <si>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</si>
  <si>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</si>
  <si>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</si>
  <si>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</si>
  <si>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</si>
  <si>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</si>
  <si>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</si>
  <si>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</si>
  <si>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</si>
  <si>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</si>
  <si>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</si>
  <si>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</si>
  <si>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</si>
  <si>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</si>
  <si>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</si>
  <si>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</si>
  <si>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</si>
  <si>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</si>
  <si>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</si>
  <si>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</si>
  <si>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</si>
  <si>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</si>
  <si>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</si>
  <si>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</si>
  <si>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</si>
  <si>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</si>
  <si>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</si>
  <si>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</si>
  <si>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</si>
  <si>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</si>
  <si>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</si>
  <si>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</si>
  <si>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</si>
  <si>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</si>
  <si>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</si>
  <si>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</si>
  <si>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</si>
  <si>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</si>
  <si>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</si>
  <si>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</si>
  <si>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</si>
  <si>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</si>
  <si>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</si>
  <si>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</si>
  <si>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</si>
  <si>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</si>
  <si>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</si>
  <si>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</si>
  <si>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</si>
  <si>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</si>
  <si>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</si>
  <si>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</si>
  <si>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</si>
  <si>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</si>
  <si>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</si>
  <si>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</si>
  <si>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</si>
  <si>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</si>
  <si>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</si>
  <si>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</si>
  <si>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</si>
  <si>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</si>
  <si>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</si>
  <si>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</si>
  <si>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</si>
  <si>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</si>
  <si>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</si>
  <si>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</si>
  <si>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</si>
  <si>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</si>
  <si>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</si>
  <si>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</si>
  <si>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</si>
  <si>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</si>
  <si>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</si>
  <si>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</si>
  <si>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</si>
  <si>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</si>
  <si>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</si>
  <si>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</si>
  <si>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</si>
  <si>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</si>
  <si>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</si>
  <si>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</si>
  <si>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</si>
  <si>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</si>
  <si>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</si>
  <si>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</si>
  <si>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</si>
  <si>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</si>
  <si>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</si>
  <si>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</si>
  <si>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</si>
  <si>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</si>
  <si>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</si>
  <si>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</si>
  <si>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</si>
  <si>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</si>
  <si>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</si>
  <si>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</si>
  <si>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</si>
  <si>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</si>
  <si>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</si>
  <si>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</si>
  <si>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</si>
  <si>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</si>
  <si>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</si>
  <si>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</si>
  <si>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</si>
  <si>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</si>
  <si>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</si>
  <si>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</si>
  <si>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</si>
  <si>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</si>
  <si>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</si>
  <si>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</si>
  <si>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</si>
  <si>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</si>
  <si>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</si>
  <si>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</si>
  <si>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</si>
  <si>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</si>
  <si>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</si>
  <si>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</si>
  <si>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</si>
  <si>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</si>
  <si>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</si>
  <si>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</si>
  <si>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</si>
  <si>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</si>
  <si>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</si>
  <si>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</si>
  <si>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</si>
  <si>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</si>
  <si>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</si>
  <si>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</si>
  <si>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</si>
  <si>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</si>
  <si>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</si>
  <si>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</si>
  <si>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</si>
  <si>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</si>
  <si>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</si>
  <si>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</si>
  <si>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</si>
  <si>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</si>
  <si>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</si>
  <si>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</si>
  <si>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</si>
  <si>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</si>
  <si>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</si>
  <si>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</si>
  <si>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</si>
  <si>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</si>
  <si>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</si>
  <si>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</si>
  <si>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</si>
  <si>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</si>
  <si>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</si>
  <si>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</si>
  <si>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</si>
  <si>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</si>
  <si>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</si>
  <si>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</si>
  <si>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</si>
  <si>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</si>
  <si>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</si>
  <si>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</si>
  <si>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</si>
  <si>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</si>
  <si>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</si>
  <si>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</si>
  <si>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</si>
  <si>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</si>
  <si>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</si>
  <si>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</si>
  <si>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</si>
  <si>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</si>
  <si>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</si>
  <si>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</si>
  <si>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</si>
  <si>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</si>
  <si>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</si>
  <si>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</si>
  <si>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</si>
  <si>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</si>
  <si>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</si>
  <si>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</si>
  <si>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</si>
  <si>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</si>
  <si>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</si>
  <si>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</si>
  <si>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</si>
  <si>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</si>
  <si>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</si>
  <si>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</si>
  <si>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</si>
  <si>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</si>
  <si>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</si>
  <si>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</si>
  <si>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</si>
  <si>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</si>
  <si>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</si>
  <si>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</si>
  <si>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</si>
  <si>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</si>
  <si>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</si>
  <si>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</si>
  <si>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</si>
  <si>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</si>
  <si>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</si>
  <si>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</si>
  <si>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</si>
  <si>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</si>
  <si>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</si>
  <si>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</si>
  <si>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</si>
  <si>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</si>
  <si>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</si>
  <si>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</si>
  <si>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</si>
  <si>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</si>
  <si>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</si>
  <si>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</si>
  <si>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</si>
  <si>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</si>
  <si>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</si>
  <si>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</si>
  <si>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</si>
  <si>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</si>
  <si>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</si>
  <si>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</si>
  <si>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</si>
  <si>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</si>
  <si>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</si>
  <si>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</si>
  <si>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</si>
  <si>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</si>
  <si>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</si>
  <si>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</si>
  <si>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</si>
  <si>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</si>
  <si>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</si>
  <si>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</si>
  <si>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</si>
  <si>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</si>
  <si>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</si>
  <si>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</si>
  <si>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</si>
  <si>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</si>
  <si>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</si>
  <si>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</si>
  <si>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</si>
  <si>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</si>
  <si>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</si>
  <si>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</si>
  <si>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</si>
  <si>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</si>
  <si>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</si>
  <si>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</si>
  <si>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</si>
  <si>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</si>
  <si>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</si>
  <si>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</si>
  <si>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</si>
  <si>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</si>
  <si>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</si>
  <si>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</si>
  <si>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</si>
  <si>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</si>
  <si>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</si>
  <si>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</si>
  <si>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</si>
  <si>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</si>
  <si>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</si>
  <si>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</si>
  <si>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</si>
  <si>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</si>
  <si>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</si>
  <si>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</si>
  <si>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</si>
  <si>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</si>
  <si>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</si>
  <si>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</si>
  <si>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</si>
  <si>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</si>
  <si>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</si>
  <si>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</si>
  <si>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</si>
  <si>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</si>
  <si>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</si>
  <si>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</si>
  <si>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</si>
  <si>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</si>
  <si>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</si>
  <si>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</si>
  <si>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</si>
  <si>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</si>
  <si>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</si>
  <si>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</si>
  <si>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</si>
  <si>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</si>
  <si>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</si>
  <si>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</si>
  <si>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</si>
  <si>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</si>
  <si>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</si>
  <si>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</si>
  <si>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</si>
  <si>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</si>
  <si>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</si>
  <si>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</si>
  <si>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</si>
  <si>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</si>
  <si>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</si>
  <si>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</si>
  <si>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</si>
  <si>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</si>
  <si>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</si>
  <si>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</si>
  <si>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</si>
  <si>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</si>
  <si>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</si>
  <si>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</si>
  <si>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</si>
  <si>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</si>
  <si>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</si>
  <si>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</si>
  <si>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</si>
  <si>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</si>
  <si>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</si>
  <si>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</si>
  <si>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</si>
  <si>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</si>
  <si>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</si>
  <si>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</si>
  <si>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</si>
  <si>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</si>
  <si>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</si>
  <si>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</si>
  <si>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</si>
  <si>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</si>
  <si>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</si>
  <si>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</si>
  <si>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</si>
  <si>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</si>
  <si>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</si>
  <si>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</si>
  <si>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</si>
  <si>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</si>
  <si>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</si>
  <si>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</si>
  <si>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</si>
  <si>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</si>
  <si>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</si>
  <si>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</si>
  <si>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</si>
  <si>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</si>
  <si>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</si>
  <si>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</si>
  <si>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</si>
  <si>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</si>
  <si>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</si>
  <si>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</si>
  <si>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</si>
  <si>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</si>
  <si>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</si>
  <si>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</si>
  <si>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</si>
  <si>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</si>
  <si>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</si>
  <si>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</si>
  <si>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</si>
  <si>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</si>
  <si>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</si>
  <si>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</si>
  <si>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</si>
  <si>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</si>
  <si>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</si>
  <si>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</si>
  <si>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</si>
  <si>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</si>
  <si>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</si>
  <si>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</si>
  <si>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</si>
  <si>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</si>
  <si>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</si>
  <si>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</si>
  <si>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</si>
  <si>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</si>
  <si>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</si>
  <si>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</si>
  <si>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</si>
  <si>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</si>
  <si>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</si>
  <si>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</si>
  <si>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</si>
  <si>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</si>
  <si>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</si>
  <si>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</si>
  <si>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</si>
  <si>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</si>
  <si>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</si>
  <si>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</si>
  <si>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</si>
  <si>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</si>
  <si>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</si>
  <si>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</si>
  <si>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</si>
  <si>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</si>
  <si>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</si>
  <si>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</si>
  <si>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</si>
  <si>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</si>
  <si>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</si>
  <si>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</si>
  <si>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</si>
  <si>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</si>
  <si>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</si>
  <si>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</si>
  <si>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</si>
  <si>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</si>
  <si>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</si>
  <si>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</si>
  <si>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</si>
  <si>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</si>
  <si>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</si>
  <si>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</si>
  <si>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</si>
  <si>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</si>
  <si>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</si>
  <si>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</si>
  <si>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</si>
  <si>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</si>
  <si>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</si>
  <si>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</si>
  <si>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</si>
  <si>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</si>
  <si>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</si>
  <si>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</si>
  <si>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</si>
  <si>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</si>
  <si>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</si>
  <si>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</si>
  <si>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</si>
  <si>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</si>
  <si>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</si>
  <si>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</si>
  <si>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</si>
  <si>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</si>
  <si>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</si>
  <si>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</si>
  <si>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</si>
  <si>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</si>
  <si>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</si>
  <si>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</si>
  <si>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</si>
  <si>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</si>
  <si>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</si>
  <si>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</si>
  <si>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</si>
  <si>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</si>
  <si>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</si>
  <si>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</si>
  <si>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</si>
  <si>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</si>
  <si>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</si>
  <si>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</si>
  <si>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</si>
  <si>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</si>
  <si>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</si>
  <si>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</si>
  <si>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</si>
  <si>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</si>
  <si>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</si>
  <si>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</si>
  <si>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</si>
  <si>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</si>
  <si>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</si>
  <si>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</si>
  <si>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</si>
  <si>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</si>
  <si>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</si>
  <si>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</si>
  <si>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</si>
  <si>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</si>
  <si>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</si>
  <si>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</si>
  <si>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</si>
  <si>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</si>
  <si>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</si>
  <si>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</si>
  <si>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</si>
  <si>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</si>
  <si>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</si>
  <si>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</si>
  <si>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</si>
  <si>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</si>
  <si>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</si>
  <si>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</si>
  <si>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</si>
  <si>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</si>
  <si>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</si>
  <si>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</si>
  <si>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</si>
  <si>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</si>
  <si>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</si>
  <si>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</si>
  <si>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</si>
  <si>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</si>
  <si>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</si>
  <si>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</si>
  <si>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</si>
  <si>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</si>
  <si>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</si>
  <si>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</si>
  <si>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</si>
  <si>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</si>
  <si>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</si>
  <si>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</si>
  <si>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</si>
  <si>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</si>
  <si>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</si>
  <si>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</si>
  <si>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</si>
  <si>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</si>
  <si>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</si>
  <si>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</si>
  <si>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</si>
  <si>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</si>
  <si>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</si>
  <si>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</si>
  <si>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</si>
  <si>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</si>
  <si>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</si>
  <si>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</si>
  <si>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</si>
  <si>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</si>
  <si>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</si>
  <si>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</si>
  <si>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</si>
  <si>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</si>
  <si>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</si>
  <si>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</si>
  <si>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</si>
  <si>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</si>
  <si>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</si>
  <si>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</si>
  <si>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</si>
  <si>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</si>
  <si>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</si>
  <si>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</si>
  <si>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</si>
  <si>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</si>
  <si>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</si>
  <si>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</si>
  <si>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</si>
  <si>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</si>
  <si>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</si>
  <si>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</si>
  <si>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</si>
  <si>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</si>
  <si>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</si>
  <si>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</si>
  <si>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</si>
  <si>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</si>
  <si>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</si>
  <si>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</si>
  <si>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</si>
  <si>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</si>
  <si>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</si>
  <si>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</si>
  <si>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</si>
  <si>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</si>
  <si>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</si>
  <si>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</si>
  <si>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</si>
  <si>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</si>
  <si>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</si>
  <si>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</si>
  <si>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</si>
  <si>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</si>
  <si>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</si>
  <si>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</si>
  <si>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</si>
  <si>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</si>
  <si>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</si>
  <si>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</si>
  <si>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</si>
  <si>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</si>
  <si>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</si>
  <si>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</si>
  <si>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</si>
  <si>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</si>
  <si>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</si>
  <si>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</si>
  <si>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</si>
  <si>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</si>
  <si>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</si>
  <si>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</si>
  <si>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</si>
  <si>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</si>
  <si>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</si>
  <si>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</si>
  <si>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</si>
  <si>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</si>
  <si>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</si>
  <si>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</si>
  <si>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</si>
  <si>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</si>
  <si>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</si>
  <si>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</si>
  <si>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</si>
  <si>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</si>
  <si>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</si>
  <si>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</si>
  <si>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</si>
  <si>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</si>
  <si>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</si>
  <si>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</si>
  <si>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</si>
  <si>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</si>
  <si>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</si>
  <si>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</si>
  <si>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</si>
  <si>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</si>
  <si>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</si>
  <si>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</si>
  <si>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</si>
  <si>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</si>
  <si>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</si>
  <si>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</si>
  <si>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</si>
  <si>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</si>
  <si>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</si>
  <si>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</si>
  <si>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</si>
  <si>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</si>
  <si>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</si>
  <si>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</si>
  <si>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</si>
  <si>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</si>
  <si>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</si>
  <si>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</si>
  <si>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</si>
  <si>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</si>
  <si>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</si>
  <si>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</si>
  <si>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</si>
  <si>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</si>
  <si>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</si>
  <si>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</si>
  <si>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</si>
  <si>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</si>
  <si>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</si>
  <si>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</si>
  <si>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</si>
  <si>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</si>
  <si>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</si>
  <si>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</si>
  <si>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</si>
  <si>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</si>
  <si>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</si>
  <si>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</si>
  <si>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</si>
  <si>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</si>
  <si>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</si>
  <si>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</si>
  <si>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</si>
  <si>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</si>
  <si>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</si>
  <si>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</si>
  <si>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</si>
  <si>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</si>
  <si>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</si>
  <si>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</si>
  <si>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</si>
  <si>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</si>
  <si>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</si>
  <si>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</si>
  <si>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</si>
  <si>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</si>
  <si>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</si>
  <si>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</si>
  <si>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</si>
  <si>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</si>
  <si>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</si>
  <si>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</si>
  <si>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</si>
  <si>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</si>
  <si>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</si>
  <si>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</si>
  <si>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</si>
  <si>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</si>
  <si>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</si>
  <si>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</si>
  <si>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</si>
  <si>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</si>
  <si>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</si>
  <si>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</si>
  <si>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</si>
  <si>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</si>
  <si>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</si>
  <si>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</si>
  <si>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</si>
  <si>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</si>
  <si>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</si>
  <si>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</si>
  <si>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</si>
  <si>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</si>
  <si>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</si>
  <si>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</si>
  <si>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</si>
  <si>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</si>
  <si>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</si>
  <si>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</si>
  <si>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</si>
  <si>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</si>
  <si>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</si>
  <si>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</si>
  <si>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</si>
  <si>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</si>
  <si>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</si>
  <si>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</si>
  <si>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</si>
  <si>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</si>
  <si>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</si>
  <si>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</si>
  <si>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</si>
  <si>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</si>
  <si>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</si>
  <si>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</si>
  <si>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</si>
  <si>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</si>
  <si>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</si>
  <si>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</si>
  <si>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</si>
  <si>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</si>
  <si>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</si>
  <si>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</si>
  <si>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</si>
  <si>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</si>
  <si>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</si>
  <si>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</si>
  <si>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</si>
  <si>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</si>
  <si>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</si>
  <si>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</si>
  <si>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</si>
  <si>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</si>
  <si>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</si>
  <si>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</si>
  <si>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</si>
  <si>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</si>
  <si>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</si>
  <si>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</si>
  <si>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</si>
  <si>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</si>
  <si>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</si>
  <si>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</si>
  <si>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</si>
  <si>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</si>
  <si>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</si>
  <si>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</si>
  <si>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</si>
  <si>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</si>
  <si>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</si>
  <si>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</si>
  <si>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</si>
  <si>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</si>
  <si>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</si>
  <si>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</si>
  <si>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</si>
  <si>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</si>
  <si>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</si>
  <si>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</si>
  <si>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</si>
  <si>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</si>
  <si>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</si>
  <si>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</si>
  <si>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</si>
  <si>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</si>
  <si>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</si>
  <si>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</si>
  <si>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</si>
  <si>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</si>
  <si>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</si>
  <si>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</si>
  <si>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</si>
  <si>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</si>
  <si>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</si>
  <si>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</si>
  <si>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</si>
  <si>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</si>
  <si>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</si>
  <si>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</si>
  <si>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</si>
  <si>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</si>
  <si>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</si>
  <si>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</si>
  <si>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</si>
  <si>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</si>
  <si>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</si>
  <si>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</si>
  <si>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</si>
  <si>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</si>
  <si>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</si>
  <si>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</si>
  <si>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</si>
  <si>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</si>
  <si>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</si>
  <si>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</si>
  <si>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</si>
  <si>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</si>
  <si>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</si>
  <si>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</si>
  <si>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</si>
  <si>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</si>
  <si>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</si>
  <si>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</si>
  <si>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</si>
  <si>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</si>
  <si>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</si>
  <si>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</si>
  <si>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</si>
  <si>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</si>
  <si>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</si>
  <si>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</si>
  <si>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</si>
  <si>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</si>
  <si>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</si>
  <si>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</si>
  <si>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</si>
  <si>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</si>
  <si>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</si>
  <si>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</si>
  <si>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</si>
  <si>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</si>
  <si>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</si>
  <si>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</si>
  <si>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</si>
  <si>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</si>
  <si>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</si>
  <si>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</si>
  <si>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</si>
  <si>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</si>
  <si>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</si>
  <si>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</si>
  <si>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</si>
  <si>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</si>
  <si>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</si>
  <si>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</si>
  <si>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</si>
  <si>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</si>
  <si>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</si>
  <si>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</si>
  <si>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</si>
  <si>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</si>
  <si>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</si>
  <si>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</si>
  <si>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</si>
  <si>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</si>
  <si>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</si>
  <si>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</si>
  <si>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</si>
  <si>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</si>
  <si>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</si>
  <si>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</si>
  <si>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</si>
  <si>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</si>
  <si>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</si>
  <si>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</si>
  <si>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</si>
  <si>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</si>
  <si>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</si>
  <si>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</si>
  <si>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</si>
  <si>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</si>
  <si>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</si>
  <si>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</si>
  <si>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</si>
  <si>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</si>
  <si>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</si>
  <si>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</si>
  <si>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</si>
  <si>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</si>
  <si>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</si>
  <si>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</si>
  <si>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</si>
  <si>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</si>
  <si>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</si>
  <si>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</si>
  <si>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</si>
  <si>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</si>
  <si>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</si>
  <si>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</si>
  <si>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</si>
  <si>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</si>
  <si>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</si>
  <si>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</si>
  <si>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</si>
  <si>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</si>
  <si>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</si>
  <si>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</si>
  <si>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</si>
  <si>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</si>
  <si>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</si>
  <si>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</si>
  <si>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</si>
  <si>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</si>
  <si>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</si>
  <si>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</si>
  <si>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</si>
  <si>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</si>
  <si>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</si>
  <si>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</si>
  <si>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</si>
  <si>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</si>
  <si>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</si>
  <si>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</si>
  <si>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</si>
  <si>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</si>
  <si>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</si>
  <si>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</si>
  <si>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</si>
  <si>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</si>
  <si>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</si>
  <si>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</si>
  <si>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</si>
  <si>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</si>
  <si>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</si>
  <si>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</si>
  <si>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</si>
  <si>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</si>
  <si>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</si>
  <si>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</si>
  <si>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</si>
  <si>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</si>
  <si>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</si>
  <si>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</si>
  <si>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</si>
  <si>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</si>
  <si>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</si>
  <si>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</si>
  <si>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</si>
  <si>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</si>
  <si>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</si>
  <si>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</si>
  <si>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</si>
  <si>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</si>
  <si>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</si>
  <si>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</si>
  <si>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</si>
  <si>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</si>
  <si>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</si>
  <si>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</si>
  <si>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</si>
  <si>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</si>
  <si>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</si>
  <si>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</si>
  <si>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</si>
  <si>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</si>
  <si>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</si>
  <si>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</si>
  <si>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</si>
  <si>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</si>
  <si>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</si>
  <si>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</si>
  <si>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</si>
  <si>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</si>
  <si>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</si>
  <si>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</si>
  <si>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</si>
  <si>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</si>
  <si>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</si>
  <si>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</si>
  <si>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</si>
  <si>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</si>
  <si>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</si>
  <si>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</si>
  <si>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</si>
  <si>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</si>
  <si>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</si>
  <si>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</si>
  <si>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</si>
  <si>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</si>
  <si>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</si>
  <si>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</si>
  <si>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</si>
  <si>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</si>
  <si>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</si>
  <si>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</si>
  <si>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</si>
  <si>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</si>
  <si>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</si>
  <si>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</si>
  <si>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</si>
  <si>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</si>
  <si>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</si>
  <si>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</si>
  <si>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</si>
  <si>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</si>
  <si>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</si>
  <si>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</si>
  <si>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</si>
  <si>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</si>
  <si>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</si>
  <si>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</si>
  <si>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</si>
  <si>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</si>
  <si>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</si>
  <si>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</si>
  <si>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</si>
  <si>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</si>
  <si>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</si>
  <si>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</si>
  <si>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</si>
  <si>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</si>
  <si>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</si>
  <si>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</si>
  <si>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</si>
  <si>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</si>
  <si>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</si>
  <si>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</si>
  <si>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</si>
  <si>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</si>
  <si>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</si>
  <si>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</si>
  <si>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</si>
  <si>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</si>
  <si>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</si>
  <si>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</si>
  <si>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</si>
  <si>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</si>
  <si>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</si>
  <si>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</si>
  <si>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</si>
  <si>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</si>
  <si>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</si>
  <si>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</si>
  <si>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</si>
  <si>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</si>
  <si>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</si>
  <si>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</si>
  <si>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</si>
  <si>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</si>
  <si>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</si>
  <si>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</si>
  <si>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</si>
  <si>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</si>
  <si>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</si>
  <si>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</si>
  <si>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</si>
  <si>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</si>
  <si>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</si>
  <si>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</si>
  <si>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</si>
  <si>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</si>
  <si>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</si>
  <si>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</si>
  <si>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</si>
  <si>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</si>
  <si>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</si>
  <si>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</si>
  <si>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</si>
  <si>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</si>
  <si>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</si>
  <si>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</si>
  <si>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</si>
  <si>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</si>
  <si>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</si>
  <si>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</si>
  <si>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</si>
  <si>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</si>
  <si>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</si>
  <si>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</si>
  <si>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</si>
  <si>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</si>
  <si>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</si>
  <si>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</si>
  <si>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</si>
  <si>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</si>
  <si>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</si>
  <si>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</si>
  <si>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</si>
  <si>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</si>
  <si>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</si>
  <si>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</si>
  <si>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</si>
  <si>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</si>
  <si>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</si>
  <si>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</si>
  <si>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</si>
  <si>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</si>
  <si>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</si>
  <si>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</si>
  <si>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</si>
  <si>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</si>
  <si>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</si>
  <si>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</si>
  <si>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</si>
  <si>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</si>
  <si>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</si>
  <si>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</si>
  <si>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</si>
  <si>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</si>
  <si>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</si>
  <si>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</si>
  <si>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</si>
  <si>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</si>
  <si>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</si>
  <si>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</si>
  <si>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</si>
  <si>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</si>
  <si>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</si>
  <si>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</si>
  <si>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</si>
  <si>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</si>
  <si>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</si>
  <si>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</si>
  <si>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</si>
  <si>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</si>
  <si>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</si>
  <si>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</si>
  <si>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</si>
  <si>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</si>
  <si>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</si>
  <si>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</si>
  <si>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</si>
  <si>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</si>
  <si>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</si>
  <si>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</si>
  <si>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</si>
  <si>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</si>
  <si>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</si>
  <si>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</si>
  <si>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</si>
  <si>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</si>
  <si>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</si>
  <si>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</si>
  <si>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</si>
  <si>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</si>
  <si>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</si>
  <si>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</si>
  <si>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</si>
  <si>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</si>
  <si>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</si>
  <si>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</si>
  <si>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</si>
  <si>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</si>
  <si>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</si>
  <si>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</si>
  <si>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</si>
  <si>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</si>
  <si>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</si>
  <si>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</si>
  <si>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</si>
  <si>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</si>
  <si>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</si>
  <si>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</si>
  <si>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</si>
  <si>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</si>
  <si>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</si>
  <si>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</si>
  <si>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</si>
  <si>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</si>
  <si>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</si>
  <si>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</si>
  <si>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</si>
  <si>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</si>
  <si>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</si>
  <si>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</si>
  <si>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</si>
  <si>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</si>
  <si>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</si>
  <si>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</si>
  <si>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</si>
  <si>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</si>
  <si>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</si>
  <si>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</si>
  <si>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</si>
  <si>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</si>
  <si>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</si>
  <si>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</si>
  <si>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</si>
  <si>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</si>
  <si>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</si>
  <si>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</si>
  <si>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</si>
  <si>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</si>
  <si>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</si>
  <si>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</si>
  <si>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</si>
  <si>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</si>
  <si>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</si>
  <si>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</si>
  <si>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</si>
  <si>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</si>
  <si>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</si>
  <si>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</si>
  <si>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</si>
  <si>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</si>
  <si>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</si>
  <si>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</si>
  <si>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</si>
  <si>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</si>
  <si>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</si>
  <si>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</si>
  <si>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</si>
  <si>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</si>
  <si>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</si>
  <si>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</si>
  <si>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</si>
  <si>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</si>
  <si>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</si>
  <si>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</si>
  <si>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</si>
  <si>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</si>
  <si>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</si>
  <si>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</si>
  <si>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</si>
  <si>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</si>
  <si>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</si>
  <si>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</si>
  <si>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</si>
  <si>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</si>
  <si>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</si>
  <si>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</si>
  <si>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</si>
  <si>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</si>
  <si>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</si>
  <si>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</si>
  <si>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</si>
  <si>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</si>
  <si>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</si>
  <si>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</si>
  <si>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</si>
  <si>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</si>
  <si>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</si>
  <si>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</si>
  <si>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</si>
  <si>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</si>
  <si>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</si>
  <si>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</si>
  <si>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</si>
  <si>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</si>
  <si>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</si>
  <si>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</si>
  <si>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</si>
  <si>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</si>
  <si>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</si>
  <si>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</si>
  <si>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</si>
  <si>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</si>
  <si>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</si>
  <si>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</si>
  <si>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</si>
  <si>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</si>
  <si>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</si>
  <si>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</si>
  <si>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</si>
  <si>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</si>
  <si>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</si>
  <si>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</si>
  <si>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</si>
  <si>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</si>
  <si>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</si>
  <si>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</si>
  <si>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</si>
  <si>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</si>
  <si>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</si>
  <si>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</si>
  <si>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</si>
  <si>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</si>
  <si>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</si>
  <si>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</si>
  <si>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</si>
  <si>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</si>
  <si>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</si>
  <si>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</si>
  <si>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</si>
  <si>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</si>
  <si>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</si>
  <si>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</si>
  <si>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</si>
  <si>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</si>
  <si>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</si>
  <si>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</si>
  <si>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</si>
  <si>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</si>
  <si>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</si>
  <si>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</si>
  <si>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</si>
  <si>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</si>
  <si>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</si>
  <si>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</si>
  <si>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</si>
  <si>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</si>
  <si>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</si>
  <si>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</si>
  <si>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</si>
  <si>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</si>
  <si>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</si>
  <si>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</si>
  <si>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</si>
  <si>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</si>
  <si>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</si>
  <si>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</si>
  <si>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</si>
  <si>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</si>
  <si>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</si>
  <si>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</si>
  <si>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</si>
  <si>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</si>
  <si>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</si>
  <si>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</si>
  <si>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</si>
  <si>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</si>
  <si>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</si>
  <si>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</si>
  <si>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</si>
  <si>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</si>
  <si>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</si>
  <si>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</si>
  <si>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</si>
  <si>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</si>
  <si>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</si>
  <si>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</si>
  <si>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</si>
  <si>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</si>
  <si>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</si>
  <si>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</si>
  <si>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</si>
  <si>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</si>
  <si>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</si>
  <si>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</si>
  <si>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</si>
  <si>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</si>
  <si>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</si>
  <si>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</si>
  <si>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</si>
  <si>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</si>
  <si>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</si>
  <si>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</si>
  <si>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</si>
  <si>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</si>
  <si>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</si>
  <si>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</si>
  <si>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</si>
  <si>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</si>
  <si>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</si>
  <si>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</si>
  <si>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</si>
  <si>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</si>
  <si>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</si>
  <si>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</si>
  <si>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</si>
  <si>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</si>
  <si>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</si>
  <si>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</si>
  <si>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</si>
  <si>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</si>
  <si>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</si>
  <si>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</si>
  <si>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</si>
  <si>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</si>
  <si>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</si>
  <si>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</si>
  <si>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</si>
  <si>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</si>
  <si>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</si>
  <si>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</si>
  <si>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</si>
  <si>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</si>
  <si>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</si>
  <si>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</si>
  <si>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</si>
  <si>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</si>
  <si>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</si>
  <si>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</si>
  <si>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</si>
  <si>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</si>
  <si>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</si>
  <si>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</si>
  <si>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</si>
  <si>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</si>
  <si>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</si>
  <si>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</si>
  <si>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</si>
  <si>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</si>
  <si>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</si>
  <si>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</si>
  <si>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</si>
  <si>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</si>
  <si>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</si>
  <si>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</si>
  <si>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</si>
  <si>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</si>
  <si>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</si>
  <si>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</si>
  <si>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</si>
  <si>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</si>
  <si>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</si>
  <si>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</si>
  <si>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</si>
  <si>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</si>
  <si>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</si>
  <si>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</si>
  <si>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</si>
  <si>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</si>
  <si>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</si>
  <si>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</si>
  <si>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</si>
  <si>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</si>
  <si>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</si>
  <si>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</si>
  <si>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</si>
  <si>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</si>
  <si>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</si>
  <si>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</si>
  <si>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</si>
  <si>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</si>
  <si>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</si>
  <si>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</si>
  <si>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</si>
  <si>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</si>
  <si>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</si>
  <si>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</si>
  <si>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</si>
  <si>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</si>
  <si>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</si>
  <si>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</si>
  <si>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</si>
  <si>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</si>
  <si>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</si>
  <si>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</si>
  <si>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</si>
  <si>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</si>
  <si>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</si>
  <si>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</si>
  <si>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</si>
  <si>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</si>
  <si>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</si>
  <si>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</si>
  <si>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</si>
  <si>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</si>
  <si>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</si>
  <si>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</si>
  <si>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</si>
  <si>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</si>
  <si>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</si>
  <si>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</si>
  <si>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</si>
  <si>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</si>
  <si>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</si>
  <si>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</si>
  <si>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</si>
  <si>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</si>
  <si>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</si>
  <si>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</si>
  <si>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</si>
  <si>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</si>
  <si>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</si>
  <si>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</si>
  <si>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</si>
  <si>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</si>
  <si>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</si>
  <si>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</si>
  <si>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</si>
  <si>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</si>
  <si>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</si>
  <si>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</si>
  <si>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</si>
  <si>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</si>
  <si>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</si>
  <si>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</si>
  <si>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</si>
  <si>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</si>
  <si>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</si>
  <si>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</si>
  <si>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</si>
  <si>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</si>
  <si>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</si>
  <si>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</si>
  <si>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</si>
  <si>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</si>
  <si>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</si>
  <si>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</si>
  <si>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</si>
  <si>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</si>
  <si>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</si>
  <si>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</si>
  <si>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</si>
  <si>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</si>
  <si>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</si>
  <si>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</si>
  <si>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</si>
  <si>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</si>
  <si>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</si>
  <si>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</si>
  <si>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</si>
  <si>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</si>
  <si>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</si>
  <si>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</si>
  <si>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</si>
  <si>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</si>
  <si>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</si>
  <si>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</si>
  <si>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</si>
  <si>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</si>
  <si>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</si>
  <si>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</si>
  <si>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</si>
  <si>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</si>
  <si>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</si>
  <si>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</si>
  <si>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</si>
  <si>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</si>
  <si>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</si>
  <si>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</si>
  <si>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</si>
  <si>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</si>
  <si>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</si>
  <si>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</si>
  <si>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</si>
  <si>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</si>
  <si>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</si>
  <si>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</si>
  <si>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</si>
  <si>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</si>
  <si>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</si>
  <si>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</si>
  <si>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</si>
  <si>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</si>
  <si>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</si>
  <si>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</si>
  <si>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</si>
  <si>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</si>
  <si>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</si>
  <si>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</si>
  <si>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</si>
  <si>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</si>
  <si>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</si>
  <si>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</si>
  <si>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</si>
  <si>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</si>
  <si>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</si>
  <si>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</si>
  <si>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</si>
  <si>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</si>
  <si>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</si>
  <si>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</si>
  <si>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</si>
  <si>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</si>
  <si>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</si>
  <si>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</si>
  <si>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</si>
  <si>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</si>
  <si>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</si>
  <si>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</si>
  <si>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</si>
  <si>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</si>
  <si>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</si>
  <si>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</si>
  <si>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</si>
  <si>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</si>
  <si>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</si>
  <si>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</si>
  <si>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</si>
  <si>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</si>
  <si>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</si>
  <si>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</si>
  <si>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</si>
  <si>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</si>
  <si>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</si>
  <si>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</si>
  <si>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</si>
  <si>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</si>
  <si>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</si>
  <si>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</si>
  <si>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</si>
  <si>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</si>
  <si>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</si>
  <si>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</si>
  <si>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</si>
  <si>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</si>
  <si>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</si>
  <si>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</si>
  <si>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</si>
  <si>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</si>
  <si>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</si>
  <si>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</si>
  <si>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</si>
  <si>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</si>
  <si>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</si>
  <si>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</si>
  <si>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</si>
  <si>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</si>
  <si>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</si>
  <si>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</si>
  <si>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</si>
  <si>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</si>
  <si>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</si>
  <si>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</si>
  <si>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</si>
  <si>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</si>
  <si>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</si>
  <si>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</si>
  <si>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</si>
  <si>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</si>
  <si>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</si>
  <si>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</si>
  <si>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</si>
  <si>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</si>
  <si>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</si>
  <si>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</si>
  <si>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</si>
  <si>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</si>
  <si>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</si>
  <si>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</si>
  <si>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</si>
  <si>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</si>
  <si>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</si>
  <si>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</si>
  <si>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</si>
  <si>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</si>
  <si>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</si>
  <si>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</si>
  <si>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</si>
  <si>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</si>
  <si>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</si>
  <si>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</si>
  <si>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</si>
  <si>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</si>
  <si>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</si>
  <si>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</si>
  <si>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</si>
  <si>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</si>
  <si>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</si>
  <si>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</si>
  <si>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</si>
  <si>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</si>
  <si>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</si>
  <si>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</si>
  <si>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</si>
  <si>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</si>
  <si>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</si>
  <si>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</si>
  <si>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</si>
  <si>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</si>
  <si>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</si>
  <si>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</si>
  <si>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</si>
  <si>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</si>
  <si>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</si>
  <si>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</si>
  <si>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</si>
  <si>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</si>
  <si>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</si>
  <si>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</si>
  <si>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</si>
  <si>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</si>
  <si>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</si>
  <si>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</si>
  <si>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</si>
  <si>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</si>
  <si>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</si>
  <si>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</si>
  <si>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</si>
  <si>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</si>
  <si>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</si>
  <si>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</si>
  <si>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</si>
  <si>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</si>
  <si>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</si>
  <si>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</si>
  <si>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</si>
  <si>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</si>
  <si>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</si>
  <si>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</si>
  <si>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</si>
  <si>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</si>
  <si>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</si>
  <si>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</si>
  <si>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</si>
  <si>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</si>
  <si>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</si>
  <si>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</si>
  <si>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</si>
  <si>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</si>
  <si>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</si>
  <si>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</si>
  <si>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</si>
  <si>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</si>
  <si>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</si>
  <si>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</si>
  <si>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</si>
  <si>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</si>
  <si>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</si>
  <si>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</si>
  <si>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</si>
  <si>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</si>
  <si>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</si>
  <si>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</si>
  <si>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</si>
  <si>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</si>
  <si>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</si>
  <si>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</si>
  <si>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</si>
  <si>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</si>
  <si>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</si>
  <si>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</si>
  <si>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</si>
  <si>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</si>
  <si>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</si>
  <si>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</si>
  <si>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</si>
  <si>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</si>
  <si>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</si>
  <si>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</si>
  <si>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</si>
  <si>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</si>
  <si>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</si>
  <si>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</si>
  <si>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</si>
  <si>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</si>
  <si>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</si>
  <si>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</si>
  <si>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</si>
  <si>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</si>
  <si>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</si>
  <si>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</si>
  <si>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</si>
  <si>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</si>
  <si>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</si>
  <si>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</si>
  <si>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</si>
  <si>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</si>
  <si>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</si>
  <si>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</si>
  <si>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</si>
  <si>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</si>
  <si>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</si>
  <si>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</si>
  <si>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</si>
  <si>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</si>
  <si>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</si>
  <si>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</si>
  <si>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</si>
  <si>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</si>
  <si>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</si>
  <si>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</si>
  <si>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</si>
  <si>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</si>
  <si>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</si>
  <si>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</si>
  <si>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</si>
  <si>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</si>
  <si>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</si>
  <si>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</si>
  <si>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</si>
  <si>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</si>
  <si>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</si>
  <si>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</si>
  <si>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</si>
  <si>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</si>
  <si>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</si>
  <si>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</si>
  <si>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</si>
  <si>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</si>
  <si>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</si>
  <si>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</si>
  <si>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</si>
  <si>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</si>
  <si>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</si>
  <si>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</si>
  <si>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</si>
  <si>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</si>
  <si>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</si>
  <si>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</si>
  <si>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</si>
  <si>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</si>
  <si>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</si>
  <si>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</si>
  <si>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</si>
  <si>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</si>
  <si>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</si>
  <si>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</si>
  <si>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</si>
  <si>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</si>
  <si>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</si>
  <si>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</si>
  <si>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</si>
  <si>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</si>
  <si>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</si>
  <si>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</si>
  <si>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</si>
  <si>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</si>
  <si>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</si>
  <si>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</si>
  <si>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</si>
  <si>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</si>
  <si>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</si>
  <si>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</si>
  <si>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</si>
  <si>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</si>
  <si>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</si>
  <si>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</si>
  <si>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</si>
  <si>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</si>
  <si>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</si>
  <si>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</si>
  <si>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</si>
  <si>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</si>
  <si>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</si>
  <si>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</si>
  <si>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</si>
  <si>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</si>
  <si>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</si>
  <si>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</si>
  <si>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</si>
  <si>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</si>
  <si>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</si>
  <si>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</si>
  <si>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</si>
  <si>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</si>
  <si>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</si>
  <si>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</si>
  <si>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</si>
  <si>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</si>
  <si>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</si>
  <si>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</si>
  <si>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</si>
  <si>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</si>
  <si>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</si>
  <si>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</si>
  <si>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</si>
  <si>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</si>
  <si>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</si>
  <si>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</si>
  <si>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</si>
  <si>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</si>
  <si>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</si>
  <si>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</si>
  <si>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</si>
  <si>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</si>
  <si>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</si>
  <si>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</si>
  <si>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</si>
  <si>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</si>
  <si>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</si>
  <si>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</si>
  <si>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</si>
  <si>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</si>
  <si>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</si>
  <si>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</si>
  <si>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</si>
  <si>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</si>
  <si>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</si>
  <si>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</si>
  <si>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</si>
  <si>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</si>
  <si>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</si>
  <si>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</si>
  <si>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</si>
  <si>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</si>
  <si>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</si>
  <si>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</si>
  <si>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</si>
  <si>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</si>
  <si>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</si>
  <si>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</si>
  <si>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</si>
  <si>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</si>
  <si>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</si>
  <si>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</si>
  <si>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</si>
  <si>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</si>
  <si>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</si>
  <si>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</si>
  <si>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</si>
  <si>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</si>
  <si>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</si>
  <si>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</si>
  <si>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</si>
  <si>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</si>
  <si>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</si>
  <si>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</si>
  <si>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</si>
  <si>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</si>
  <si>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</si>
  <si>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</si>
  <si>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</si>
  <si>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</si>
  <si>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</si>
  <si>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</si>
  <si>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</si>
  <si>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</si>
  <si>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</si>
  <si>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</si>
  <si>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</si>
  <si>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</si>
  <si>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</si>
  <si>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</si>
  <si>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</si>
  <si>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</si>
  <si>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</si>
  <si>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</si>
  <si>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</si>
  <si>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</si>
  <si>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</si>
  <si>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</si>
  <si>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</si>
  <si>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</si>
  <si>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</si>
  <si>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</si>
  <si>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</si>
  <si>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</si>
  <si>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</si>
  <si>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</si>
  <si>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</si>
  <si>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</si>
  <si>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</si>
  <si>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</si>
  <si>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</si>
  <si>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</si>
  <si>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</si>
  <si>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</si>
  <si>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</si>
  <si>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</si>
  <si>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</si>
  <si>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</si>
  <si>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</si>
  <si>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</si>
  <si>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</si>
  <si>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</si>
  <si>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</si>
  <si>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</si>
  <si>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</si>
  <si>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</si>
  <si>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</si>
  <si>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</si>
  <si>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</si>
  <si>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</si>
  <si>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</si>
  <si>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</si>
  <si>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</si>
  <si>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</si>
  <si>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</si>
  <si>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</si>
  <si>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</si>
  <si>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</si>
  <si>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</si>
  <si>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</si>
  <si>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</si>
  <si>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</si>
  <si>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</si>
  <si>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</si>
  <si>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</si>
  <si>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</si>
  <si>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</si>
  <si>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</si>
  <si>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</si>
  <si>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</si>
  <si>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</si>
  <si>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</si>
  <si>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</si>
  <si>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</si>
  <si>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</si>
  <si>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</si>
  <si>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</si>
  <si>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</si>
  <si>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</si>
  <si>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</si>
  <si>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</si>
  <si>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</si>
  <si>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</si>
  <si>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</si>
  <si>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</si>
  <si>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</si>
  <si>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</si>
  <si>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</si>
  <si>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</si>
  <si>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</si>
  <si>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</si>
  <si>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</si>
  <si>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</si>
  <si>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</si>
  <si>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</si>
  <si>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</si>
  <si>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</si>
  <si>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</si>
  <si>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</si>
  <si>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</si>
  <si>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</si>
  <si>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</si>
  <si>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</si>
  <si>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</si>
  <si>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</si>
  <si>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</si>
  <si>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</si>
  <si>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</si>
  <si>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</si>
  <si>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</si>
  <si>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</si>
  <si>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</si>
  <si>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</si>
  <si>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</si>
  <si>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</si>
  <si>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</si>
  <si>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</si>
  <si>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</si>
  <si>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</si>
  <si>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</si>
  <si>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</si>
  <si>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</si>
  <si>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</si>
  <si>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</si>
  <si>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</si>
  <si>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</si>
  <si>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</si>
  <si>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</si>
  <si>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</si>
  <si>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</si>
  <si>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</si>
  <si>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</si>
  <si>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</si>
  <si>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</si>
  <si>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</si>
  <si>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</si>
  <si>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</si>
  <si>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</si>
  <si>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</si>
  <si>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</si>
  <si>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</si>
  <si>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</si>
  <si>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</si>
  <si>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</si>
  <si>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</si>
  <si>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</si>
  <si>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</si>
  <si>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</si>
  <si>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</si>
  <si>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</si>
  <si>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</si>
  <si>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</si>
  <si>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</si>
  <si>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</si>
  <si>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</si>
  <si>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</si>
  <si>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</si>
  <si>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</si>
  <si>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</si>
  <si>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</si>
  <si>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</si>
  <si>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</si>
  <si>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</si>
  <si>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</si>
  <si>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</si>
  <si>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</si>
  <si>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</si>
  <si>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</si>
  <si>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</si>
  <si>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</si>
  <si>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</si>
  <si>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</si>
  <si>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</si>
  <si>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</si>
  <si>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</si>
  <si>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</si>
  <si>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</si>
  <si>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</si>
  <si>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</si>
  <si>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</si>
  <si>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</si>
  <si>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</si>
  <si>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</si>
  <si>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</si>
  <si>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</si>
  <si>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</si>
  <si>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</si>
  <si>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</si>
  <si>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</si>
  <si>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</si>
  <si>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</si>
  <si>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</si>
  <si>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</si>
  <si>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</si>
  <si>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</si>
  <si>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</si>
  <si>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</si>
  <si>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</si>
  <si>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</si>
  <si>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</si>
  <si>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</si>
  <si>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</si>
  <si>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</si>
  <si>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</si>
  <si>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</si>
  <si>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</si>
  <si>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</si>
  <si>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</si>
  <si>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</si>
  <si>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</si>
  <si>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</si>
  <si>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</si>
  <si>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</si>
  <si>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</si>
  <si>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</si>
  <si>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</si>
  <si>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</si>
  <si>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</si>
  <si>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</si>
  <si>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</si>
  <si>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</si>
  <si>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</si>
  <si>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</si>
  <si>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</si>
  <si>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</si>
  <si>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</si>
  <si>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</si>
  <si>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</si>
  <si>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</si>
  <si>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</si>
  <si>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</si>
  <si>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</si>
  <si>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</si>
  <si>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</si>
  <si>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</si>
  <si>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</si>
  <si>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</si>
  <si>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</si>
  <si>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</si>
  <si>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</si>
  <si>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</si>
  <si>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</si>
  <si>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</si>
  <si>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</si>
  <si>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</si>
  <si>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</si>
  <si>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</si>
  <si>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</si>
  <si>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</si>
  <si>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</si>
  <si>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</si>
  <si>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</si>
  <si>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</si>
  <si>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</si>
  <si>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</si>
  <si>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</si>
  <si>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</si>
  <si>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</si>
  <si>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</si>
  <si>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</si>
  <si>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</si>
  <si>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</si>
  <si>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</si>
  <si>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</si>
  <si>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</si>
  <si>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</si>
  <si>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</si>
  <si>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</si>
  <si>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</si>
  <si>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</si>
  <si>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</si>
  <si>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</si>
  <si>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</si>
  <si>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</si>
  <si>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</si>
  <si>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</si>
  <si>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</si>
  <si>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</si>
  <si>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</si>
  <si>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</si>
  <si>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</si>
  <si>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</si>
  <si>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</si>
  <si>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</si>
  <si>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</si>
  <si>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</si>
  <si>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</si>
  <si>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</si>
  <si>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</si>
  <si>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</si>
  <si>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</si>
  <si>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</si>
  <si>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</si>
  <si>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</si>
  <si>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</si>
  <si>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</si>
  <si>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</si>
  <si>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</si>
  <si>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</si>
  <si>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</si>
  <si>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</si>
  <si>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</si>
  <si>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</si>
  <si>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</si>
  <si>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</si>
  <si>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</si>
  <si>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</si>
  <si>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</si>
  <si>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</si>
  <si>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</si>
  <si>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</si>
  <si>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</si>
  <si>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</si>
  <si>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</si>
  <si>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</si>
  <si>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</si>
  <si>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</si>
  <si>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</si>
  <si>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</si>
  <si>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</si>
  <si>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</si>
  <si>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</si>
  <si>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</si>
  <si>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</si>
  <si>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</si>
  <si>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</si>
  <si>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</si>
  <si>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</si>
  <si>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</si>
  <si>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</si>
  <si>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</si>
  <si>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</si>
  <si>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</si>
  <si>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</si>
  <si>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</si>
  <si>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</si>
  <si>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</si>
  <si>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</si>
  <si>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</si>
  <si>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</si>
  <si>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</si>
  <si>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</si>
  <si>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</si>
  <si>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</si>
  <si>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</si>
  <si>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</si>
  <si>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</si>
  <si>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</si>
  <si>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</si>
  <si>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</si>
  <si>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</si>
  <si>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</si>
  <si>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</si>
  <si>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</si>
  <si>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</si>
  <si>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</si>
  <si>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</si>
  <si>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</si>
  <si>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</si>
  <si>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</si>
  <si>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</si>
  <si>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</si>
  <si>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</si>
  <si>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</si>
  <si>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</si>
  <si>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</si>
  <si>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</si>
  <si>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</si>
  <si>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</si>
  <si>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</si>
  <si>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</si>
  <si>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</si>
  <si>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</si>
  <si>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</si>
  <si>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</si>
  <si>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</si>
  <si>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</si>
  <si>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</si>
  <si>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</si>
  <si>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</si>
  <si>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</si>
  <si>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</si>
  <si>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</si>
  <si>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</si>
  <si>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</si>
  <si>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</si>
  <si>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</si>
  <si>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</si>
  <si>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</si>
  <si>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</si>
  <si>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</si>
  <si>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</si>
  <si>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</si>
  <si>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</si>
  <si>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</si>
  <si>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</si>
  <si>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</si>
  <si>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</si>
  <si>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</si>
  <si>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</si>
  <si>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</si>
  <si>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</si>
  <si>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</si>
  <si>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</si>
  <si>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</si>
  <si>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</si>
  <si>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</si>
  <si>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</si>
  <si>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</si>
  <si>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</si>
  <si>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</si>
  <si>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</si>
  <si>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</si>
  <si>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</si>
  <si>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</si>
  <si>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</si>
  <si>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</si>
  <si>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</si>
  <si>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</si>
  <si>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</si>
  <si>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</si>
  <si>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</si>
  <si>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</si>
  <si>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</si>
  <si>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</si>
  <si>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</si>
  <si>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</si>
  <si>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</si>
  <si>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</si>
  <si>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</si>
  <si>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</si>
  <si>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</si>
  <si>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</si>
  <si>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</si>
  <si>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</si>
  <si>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</si>
  <si>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</si>
  <si>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</si>
  <si>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</si>
  <si>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</si>
  <si>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</si>
  <si>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</si>
  <si>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</si>
  <si>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</si>
  <si>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</si>
  <si>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</si>
  <si>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</si>
  <si>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</si>
  <si>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</si>
  <si>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</si>
  <si>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</si>
  <si>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</si>
  <si>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</si>
  <si>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</si>
  <si>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</si>
  <si>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</si>
  <si>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</si>
  <si>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</si>
  <si>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</si>
  <si>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</si>
  <si>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</si>
  <si>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</si>
  <si>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</si>
  <si>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</si>
  <si>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</si>
  <si>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</si>
  <si>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</si>
  <si>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</si>
  <si>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</si>
  <si>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</si>
  <si>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</si>
  <si>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</si>
  <si>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</si>
  <si>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</si>
  <si>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</si>
  <si>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</si>
  <si>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</si>
  <si>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</si>
  <si>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</si>
  <si>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</si>
  <si>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</si>
  <si>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</si>
  <si>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</si>
  <si>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</si>
  <si>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</si>
  <si>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</si>
  <si>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</si>
  <si>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</si>
  <si>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</si>
  <si>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</si>
  <si>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</si>
  <si>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</si>
  <si>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</si>
  <si>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</si>
  <si>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</si>
  <si>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</si>
  <si>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</si>
  <si>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</si>
  <si>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</si>
  <si>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</si>
  <si>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</si>
  <si>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</si>
  <si>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</si>
  <si>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</si>
  <si>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</si>
  <si>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</si>
  <si>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</si>
  <si>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</si>
  <si>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</si>
  <si>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</si>
  <si>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</si>
  <si>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</si>
  <si>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</si>
  <si>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</si>
  <si>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</si>
  <si>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</si>
  <si>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</si>
  <si>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</si>
  <si>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</si>
  <si>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</si>
  <si>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</si>
  <si>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</si>
  <si>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</si>
  <si>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</si>
  <si>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</si>
  <si>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</si>
  <si>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</si>
  <si>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</si>
  <si>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</si>
  <si>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</si>
  <si>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</si>
  <si>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</si>
  <si>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</si>
  <si>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</si>
  <si>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</si>
  <si>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</si>
  <si>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</si>
  <si>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</si>
  <si>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</si>
  <si>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</si>
  <si>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</si>
  <si>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</si>
  <si>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</si>
  <si>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</si>
  <si>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</si>
  <si>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</si>
  <si>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</si>
  <si>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</si>
  <si>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</si>
  <si>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</si>
  <si>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</si>
  <si>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</si>
  <si>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</si>
  <si>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</si>
  <si>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</si>
  <si>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</si>
  <si>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</si>
  <si>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</si>
  <si>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</si>
  <si>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</si>
  <si>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</si>
  <si>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</si>
  <si>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</si>
  <si>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</si>
  <si>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</si>
  <si>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</si>
  <si>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</si>
  <si>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</si>
  <si>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</si>
  <si>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</si>
  <si>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</si>
  <si>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</si>
  <si>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</si>
  <si>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</si>
  <si>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</si>
  <si>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</si>
  <si>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</si>
  <si>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</si>
  <si>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</si>
  <si>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</si>
  <si>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</si>
  <si>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</si>
  <si>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</si>
  <si>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</si>
  <si>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</si>
  <si>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</si>
  <si>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</si>
  <si>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</si>
  <si>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</si>
  <si>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</si>
  <si>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</si>
  <si>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</si>
  <si>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</si>
  <si>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</si>
  <si>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</si>
  <si>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</si>
  <si>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</si>
  <si>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</si>
  <si>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</si>
  <si>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</si>
  <si>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</si>
  <si>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</si>
  <si>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</si>
  <si>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</si>
  <si>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</si>
  <si>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</si>
  <si>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</si>
  <si>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</si>
  <si>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</si>
  <si>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</si>
  <si>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</si>
  <si>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</si>
  <si>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</si>
  <si>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</si>
  <si>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</si>
  <si>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</si>
  <si>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</si>
  <si>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</si>
  <si>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</si>
  <si>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</si>
  <si>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</si>
  <si>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</si>
  <si>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</si>
  <si>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</si>
  <si>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</si>
  <si>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</si>
  <si>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</si>
  <si>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</si>
  <si>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</si>
  <si>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</si>
  <si>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</si>
  <si>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</si>
  <si>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</si>
  <si>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</si>
  <si>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</si>
  <si>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</si>
  <si>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</si>
  <si>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</si>
  <si>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</si>
  <si>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</si>
  <si>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</si>
  <si>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</si>
  <si>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</si>
  <si>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</si>
  <si>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</si>
  <si>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</si>
  <si>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</si>
  <si>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</si>
  <si>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</si>
  <si>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</si>
  <si>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</si>
  <si>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</si>
  <si>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</si>
  <si>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</si>
  <si>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</si>
  <si>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</si>
  <si>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</si>
  <si>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</si>
  <si>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</si>
  <si>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</si>
  <si>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</si>
  <si>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</si>
  <si>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</si>
  <si>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</si>
  <si>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</si>
  <si>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</si>
  <si>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</si>
  <si>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</si>
  <si>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</si>
  <si>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</si>
  <si>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</si>
  <si>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</si>
  <si>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</si>
  <si>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</si>
  <si>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</si>
  <si>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</si>
  <si>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</si>
  <si>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</si>
  <si>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</si>
  <si>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</si>
  <si>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</si>
  <si>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</si>
  <si>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</si>
  <si>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</si>
  <si>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</si>
  <si>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</si>
  <si>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</si>
  <si>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</si>
  <si>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</si>
  <si>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</si>
  <si>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</si>
  <si>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</si>
  <si>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</si>
  <si>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</si>
  <si>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</si>
  <si>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</si>
  <si>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</si>
  <si>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</si>
  <si>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</si>
  <si>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</si>
  <si>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</si>
  <si>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</si>
  <si>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</si>
  <si>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</si>
  <si>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</si>
  <si>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</si>
  <si>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</si>
  <si>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</si>
  <si>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</si>
  <si>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</si>
  <si>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</si>
  <si>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</si>
  <si>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</si>
  <si>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</si>
  <si>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</si>
  <si>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</si>
  <si>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</si>
  <si>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</si>
  <si>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</si>
  <si>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</si>
  <si>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</si>
  <si>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</si>
  <si>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</si>
  <si>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</si>
  <si>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</si>
  <si>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</si>
  <si>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</si>
  <si>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</si>
  <si>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</si>
  <si>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</si>
  <si>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</si>
  <si>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</si>
  <si>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</si>
  <si>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</si>
  <si>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</si>
  <si>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</si>
  <si>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</si>
  <si>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</si>
  <si>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</si>
  <si>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</si>
  <si>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</si>
  <si>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</si>
  <si>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</si>
  <si>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</si>
  <si>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</si>
  <si>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</si>
  <si>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</si>
  <si>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</si>
  <si>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</si>
  <si>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</si>
  <si>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</si>
  <si>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</si>
  <si>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</si>
  <si>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</si>
  <si>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</si>
  <si>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</si>
  <si>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</si>
  <si>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</si>
  <si>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</si>
  <si>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</si>
  <si>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</si>
  <si>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</si>
  <si>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</si>
  <si>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</si>
  <si>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</si>
  <si>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</si>
  <si>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</si>
  <si>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</si>
  <si>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</si>
  <si>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</si>
  <si>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</si>
  <si>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</si>
  <si>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</si>
  <si>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</si>
  <si>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</si>
  <si>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</si>
  <si>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</si>
  <si>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</si>
  <si>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</si>
  <si>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</si>
  <si>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</si>
  <si>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</si>
  <si>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</si>
  <si>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</si>
  <si>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</si>
  <si>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</si>
  <si>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</si>
  <si>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</si>
  <si>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</si>
  <si>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</si>
  <si>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</si>
  <si>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</si>
  <si>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</si>
  <si>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</si>
  <si>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</si>
  <si>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</si>
  <si>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</si>
  <si>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</si>
  <si>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</si>
  <si>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</si>
  <si>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</si>
  <si>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</si>
  <si>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</si>
  <si>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</si>
  <si>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</si>
  <si>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</si>
  <si>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</si>
  <si>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</si>
  <si>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</si>
  <si>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</si>
  <si>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</si>
  <si>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</si>
  <si>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</si>
  <si>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</si>
  <si>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</si>
  <si>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</si>
  <si>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</si>
  <si>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</si>
  <si>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</si>
  <si>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</si>
  <si>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</si>
  <si>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</si>
  <si>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</si>
  <si>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</si>
  <si>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</si>
  <si>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</si>
  <si>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</si>
  <si>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</si>
  <si>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</si>
  <si>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</si>
  <si>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</si>
  <si>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</si>
  <si>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</si>
  <si>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</si>
  <si>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</si>
  <si>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</si>
  <si>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</si>
  <si>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</si>
  <si>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</si>
  <si>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</si>
  <si>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</si>
  <si>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</si>
  <si>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</si>
  <si>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</si>
  <si>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</si>
  <si>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</si>
  <si>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</si>
  <si>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</si>
  <si>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</si>
  <si>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</si>
  <si>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</si>
  <si>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</si>
  <si>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</si>
  <si>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</si>
  <si>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</si>
  <si>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</si>
  <si>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</si>
  <si>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</si>
  <si>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</si>
  <si>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</si>
  <si>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</si>
  <si>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</si>
  <si>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</si>
  <si>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</si>
  <si>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</si>
  <si>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</si>
  <si>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</si>
  <si>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</si>
  <si>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</si>
  <si>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</si>
  <si>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</si>
  <si>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</si>
  <si>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</si>
  <si>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</si>
  <si>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</si>
  <si>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</si>
  <si>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</si>
  <si>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</si>
  <si>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</si>
  <si>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</si>
  <si>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</si>
  <si>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</si>
  <si>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</si>
  <si>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</si>
  <si>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</si>
  <si>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</si>
  <si>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</si>
  <si>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</si>
  <si>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</si>
  <si>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</si>
  <si>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</si>
  <si>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</si>
  <si>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</si>
  <si>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</si>
  <si>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</si>
  <si>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</si>
  <si>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</si>
  <si>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</si>
  <si>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</si>
  <si>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</si>
  <si>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</si>
  <si>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</si>
  <si>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</si>
  <si>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</si>
  <si>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</si>
  <si>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</si>
  <si>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</si>
  <si>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</si>
  <si>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</si>
  <si>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</si>
  <si>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</si>
  <si>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</si>
  <si>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</si>
  <si>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</si>
  <si>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</si>
  <si>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</si>
  <si>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</si>
  <si>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</si>
  <si>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</si>
  <si>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</si>
  <si>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</si>
  <si>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</si>
  <si>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</si>
  <si>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</si>
  <si>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</si>
  <si>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</si>
  <si>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</si>
  <si>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</si>
  <si>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</si>
  <si>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</si>
  <si>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</si>
  <si>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</si>
  <si>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</si>
  <si>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</si>
  <si>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</si>
  <si>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</si>
  <si>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</si>
  <si>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</si>
  <si>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</si>
  <si>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</si>
  <si>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</si>
  <si>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</si>
  <si>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</si>
  <si>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</si>
  <si>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</si>
  <si>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</si>
  <si>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</si>
  <si>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</si>
  <si>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</si>
  <si>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</si>
  <si>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</si>
  <si>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</si>
  <si>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</si>
  <si>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</si>
  <si>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</si>
  <si>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</si>
  <si>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</si>
  <si>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</si>
  <si>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</si>
  <si>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</si>
  <si>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</si>
  <si>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</si>
  <si>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</si>
  <si>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</si>
  <si>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</si>
  <si>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</si>
  <si>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</si>
  <si>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</si>
  <si>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</si>
  <si>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</si>
  <si>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</si>
  <si>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</si>
  <si>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</si>
  <si>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</si>
  <si>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</si>
  <si>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</si>
  <si>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</si>
  <si>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</si>
  <si>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</si>
  <si>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</si>
  <si>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</si>
  <si>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</si>
  <si>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</si>
  <si>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</si>
  <si>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</si>
  <si>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</si>
  <si>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</si>
  <si>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</si>
  <si>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</si>
  <si>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</si>
  <si>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</si>
  <si>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</si>
  <si>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</si>
  <si>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</si>
  <si>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</si>
  <si>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</si>
  <si>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</si>
  <si>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</si>
  <si>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</si>
  <si>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</si>
  <si>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</si>
  <si>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</si>
  <si>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</si>
  <si>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</si>
  <si>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</si>
  <si>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</si>
  <si>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</si>
  <si>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</si>
  <si>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</si>
  <si>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</si>
  <si>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</si>
  <si>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</si>
  <si>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</si>
  <si>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</si>
  <si>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</si>
  <si>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</si>
  <si>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</si>
  <si>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</si>
  <si>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</si>
  <si>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</si>
  <si>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</si>
  <si>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</si>
  <si>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</si>
  <si>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</si>
  <si>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</si>
  <si>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</si>
  <si>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</si>
  <si>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</si>
  <si>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</si>
  <si>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</si>
  <si>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</si>
  <si>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</si>
  <si>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</si>
  <si>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</si>
  <si>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</si>
  <si>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</si>
  <si>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</si>
  <si>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</si>
  <si>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</si>
  <si>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</si>
  <si>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</si>
  <si>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</si>
  <si>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</si>
  <si>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</si>
  <si>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</si>
  <si>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</si>
  <si>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</si>
  <si>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</si>
  <si>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</si>
  <si>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</si>
  <si>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</si>
  <si>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</si>
  <si>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</si>
  <si>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</si>
  <si>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</si>
  <si>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</si>
  <si>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</si>
  <si>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</si>
  <si>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</si>
  <si>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</si>
  <si>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</si>
  <si>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</si>
  <si>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</si>
  <si>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</si>
  <si>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</si>
  <si>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</si>
  <si>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</si>
  <si>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</si>
  <si>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</si>
  <si>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</si>
  <si>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</si>
  <si>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</si>
  <si>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</si>
  <si>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</si>
  <si>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</si>
  <si>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</si>
  <si>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</si>
  <si>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</si>
  <si>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</si>
  <si>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</si>
  <si>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</si>
  <si>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</si>
  <si>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</si>
  <si>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</si>
  <si>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</si>
  <si>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</si>
  <si>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</si>
  <si>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</si>
  <si>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</si>
  <si>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</si>
  <si>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</si>
  <si>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</si>
  <si>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</si>
  <si>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</si>
  <si>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</si>
  <si>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</si>
  <si>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</si>
  <si>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</si>
  <si>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</si>
  <si>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</si>
  <si>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</si>
  <si>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</si>
  <si>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</si>
  <si>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</si>
  <si>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</si>
  <si>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</si>
  <si>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</si>
  <si>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</si>
  <si>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</si>
  <si>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</si>
  <si>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</si>
  <si>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</si>
  <si>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</si>
  <si>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</si>
  <si>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</si>
  <si>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</si>
  <si>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</si>
  <si>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</si>
  <si>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</si>
  <si>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</si>
  <si>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</si>
  <si>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</si>
  <si>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</si>
  <si>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</si>
  <si>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</si>
  <si>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</si>
  <si>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</si>
  <si>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</si>
  <si>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</si>
  <si>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</si>
  <si>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</si>
  <si>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</si>
  <si>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</si>
  <si>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</si>
  <si>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</si>
  <si>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</si>
  <si>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</si>
  <si>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</si>
  <si>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</si>
  <si>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</si>
  <si>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</si>
  <si>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</si>
  <si>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</si>
  <si>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</si>
  <si>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</si>
  <si>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</si>
  <si>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</si>
  <si>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</si>
  <si>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</si>
  <si>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</si>
  <si>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</si>
  <si>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</si>
  <si>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</si>
  <si>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</si>
  <si>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</si>
  <si>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</si>
  <si>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</si>
  <si>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</si>
  <si>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</si>
  <si>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</si>
  <si>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</si>
  <si>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</si>
  <si>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</si>
  <si>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</si>
  <si>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</si>
  <si>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</si>
  <si>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</si>
  <si>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</si>
  <si>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</si>
  <si>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</si>
  <si>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</si>
  <si>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</si>
  <si>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</si>
  <si>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</si>
  <si>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</si>
  <si>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</si>
  <si>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</si>
  <si>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</si>
  <si>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</si>
  <si>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</si>
  <si>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</si>
  <si>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</si>
  <si>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</si>
  <si>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</si>
  <si>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</si>
  <si>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</si>
  <si>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</si>
  <si>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</si>
  <si>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</si>
  <si>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</si>
  <si>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</si>
  <si>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</si>
  <si>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</si>
  <si>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</si>
  <si>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</si>
  <si>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</si>
  <si>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</si>
  <si>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</si>
  <si>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</si>
  <si>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</si>
  <si>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</si>
  <si>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</si>
  <si>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</si>
  <si>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</si>
  <si>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</si>
  <si>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</si>
  <si>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</si>
  <si>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</si>
  <si>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</si>
  <si>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</si>
  <si>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</si>
  <si>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</si>
  <si>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</si>
  <si>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</si>
  <si>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</si>
  <si>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</si>
  <si>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</si>
  <si>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</si>
  <si>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</si>
  <si>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</si>
  <si>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</si>
  <si>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</si>
  <si>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</si>
  <si>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</si>
  <si>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</si>
  <si>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</si>
  <si>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</si>
  <si>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</si>
  <si>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</si>
  <si>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</si>
  <si>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</si>
  <si>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</si>
  <si>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</si>
  <si>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</si>
  <si>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</si>
  <si>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</si>
  <si>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</si>
  <si>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</si>
  <si>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</si>
  <si>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</si>
  <si>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</si>
  <si>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</si>
  <si>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</si>
  <si>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</si>
  <si>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</si>
  <si>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</si>
  <si>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</si>
  <si>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</si>
  <si>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</si>
  <si>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</si>
  <si>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</si>
  <si>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</si>
  <si>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</si>
  <si>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</si>
  <si>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</si>
  <si>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</si>
  <si>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</si>
  <si>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</si>
  <si>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</si>
  <si>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</si>
  <si>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</si>
  <si>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</si>
  <si>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</si>
  <si>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</si>
  <si>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</si>
  <si>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</si>
  <si>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</si>
  <si>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</si>
  <si>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</si>
  <si>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</si>
  <si>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</si>
  <si>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</si>
  <si>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</si>
  <si>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</si>
  <si>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</si>
  <si>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</si>
  <si>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</si>
  <si>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</si>
  <si>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</si>
  <si>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</si>
  <si>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</si>
  <si>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</si>
  <si>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</si>
  <si>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</si>
  <si>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</si>
  <si>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</si>
  <si>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</si>
  <si>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</si>
  <si>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</si>
  <si>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</si>
  <si>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</si>
  <si>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</si>
  <si>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</si>
  <si>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</si>
  <si>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</si>
  <si>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</si>
  <si>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</si>
  <si>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</si>
  <si>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</si>
  <si>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</si>
  <si>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</si>
  <si>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</si>
  <si>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</si>
  <si>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</si>
  <si>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</si>
  <si>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</si>
  <si>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</si>
  <si>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</si>
  <si>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</si>
  <si>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</si>
  <si>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</si>
  <si>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</si>
  <si>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</si>
  <si>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</si>
  <si>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</si>
  <si>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</si>
  <si>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</si>
  <si>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</si>
  <si>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</si>
  <si>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</si>
  <si>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</si>
  <si>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</si>
  <si>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</si>
  <si>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</si>
  <si>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</si>
  <si>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</si>
  <si>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</si>
  <si>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</si>
  <si>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</si>
  <si>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</si>
  <si>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</si>
  <si>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</si>
  <si>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</si>
  <si>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</si>
  <si>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</si>
  <si>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</si>
  <si>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</si>
  <si>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</si>
  <si>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</si>
  <si>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</si>
  <si>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</si>
  <si>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</si>
  <si>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</si>
  <si>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</si>
  <si>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</si>
  <si>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</si>
  <si>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</si>
  <si>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</si>
  <si>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</si>
  <si>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</si>
  <si>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</si>
  <si>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</si>
  <si>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</si>
  <si>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</si>
  <si>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</si>
  <si>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</si>
  <si>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</si>
  <si>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</si>
  <si>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</si>
  <si>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</si>
  <si>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</si>
  <si>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</si>
  <si>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</si>
  <si>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</si>
  <si>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</si>
  <si>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</si>
  <si>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</si>
  <si>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</si>
  <si>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</si>
  <si>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</si>
  <si>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</si>
  <si>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</si>
  <si>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</si>
  <si>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</si>
  <si>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</si>
  <si>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</si>
  <si>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</si>
  <si>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</si>
  <si>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</si>
  <si>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</si>
  <si>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</si>
  <si>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</si>
  <si>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</si>
  <si>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</si>
  <si>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</si>
  <si>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</si>
  <si>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</si>
  <si>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</si>
  <si>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</si>
  <si>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</si>
  <si>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</si>
  <si>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</si>
  <si>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</si>
  <si>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</si>
  <si>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</si>
  <si>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</si>
  <si>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</si>
  <si>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</si>
  <si>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</si>
  <si>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</si>
  <si>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</si>
  <si>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</si>
  <si>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</si>
  <si>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</si>
  <si>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</si>
  <si>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</si>
  <si>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</si>
  <si>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</si>
  <si>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</si>
  <si>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</si>
  <si>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</si>
  <si>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</si>
  <si>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</si>
  <si>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</si>
  <si>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</si>
  <si>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</si>
  <si>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</si>
  <si>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</si>
  <si>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</si>
  <si>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</si>
  <si>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</si>
  <si>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</si>
  <si>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</si>
  <si>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</si>
  <si>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</si>
  <si>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</si>
  <si>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</si>
  <si>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</si>
  <si>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</si>
  <si>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</si>
  <si>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</si>
  <si>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</si>
  <si>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</si>
  <si>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</si>
  <si>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</si>
  <si>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</si>
  <si>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</si>
  <si>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</si>
  <si>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</si>
  <si>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</si>
  <si>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</si>
  <si>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</si>
  <si>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</si>
  <si>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</si>
  <si>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</si>
  <si>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</si>
  <si>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</si>
  <si>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</si>
  <si>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</si>
  <si>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</si>
  <si>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</si>
  <si>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</si>
  <si>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</si>
  <si>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</si>
  <si>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</si>
  <si>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</si>
  <si>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</si>
  <si>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</si>
  <si>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</si>
  <si>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</si>
  <si>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</si>
  <si>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</si>
  <si>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</si>
  <si>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</si>
  <si>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</si>
  <si>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</si>
  <si>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</si>
  <si>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</si>
  <si>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</si>
  <si>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</si>
  <si>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</si>
  <si>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</si>
  <si>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</si>
  <si>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</si>
  <si>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</si>
  <si>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</si>
  <si>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</si>
  <si>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</si>
  <si>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</si>
  <si>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</si>
  <si>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</si>
  <si>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</si>
  <si>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</si>
  <si>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</si>
  <si>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</si>
  <si>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</si>
  <si>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</si>
  <si>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</si>
  <si>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</si>
  <si>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</si>
  <si>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</si>
  <si>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</si>
  <si>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</si>
  <si>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</si>
  <si>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</si>
  <si>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</si>
  <si>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</si>
  <si>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</si>
  <si>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</si>
  <si>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</si>
  <si>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</si>
  <si>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</si>
  <si>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</si>
  <si>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</si>
  <si>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</si>
  <si>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</si>
  <si>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</si>
  <si>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</si>
  <si>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</si>
  <si>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</si>
  <si>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</si>
  <si>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</si>
  <si>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</si>
  <si>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</si>
  <si>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</si>
  <si>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</si>
  <si>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</si>
  <si>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</si>
  <si>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</si>
  <si>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</si>
  <si>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</si>
  <si>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</si>
  <si>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</si>
  <si>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</si>
  <si>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</si>
  <si>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</si>
  <si>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</si>
  <si>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</si>
  <si>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</si>
  <si>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</si>
  <si>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</si>
  <si>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</si>
  <si>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</si>
  <si>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</si>
  <si>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</si>
  <si>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</si>
  <si>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</si>
  <si>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</si>
  <si>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</si>
  <si>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</si>
  <si>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</si>
  <si>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</si>
  <si>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</si>
  <si>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</si>
  <si>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</si>
  <si>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</si>
  <si>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</si>
  <si>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</si>
  <si>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</si>
  <si>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</si>
  <si>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</si>
  <si>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</si>
  <si>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</si>
  <si>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</si>
  <si>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</si>
  <si>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</si>
  <si>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</si>
  <si>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</si>
  <si>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</si>
  <si>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</si>
  <si>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</si>
  <si>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</si>
  <si>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</si>
  <si>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</si>
  <si>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</si>
  <si>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</si>
  <si>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</si>
  <si>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</si>
  <si>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</si>
  <si>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</si>
  <si>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</si>
  <si>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</si>
  <si>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</si>
  <si>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</si>
  <si>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</si>
  <si>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</si>
  <si>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</si>
  <si>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</si>
  <si>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</si>
  <si>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</si>
  <si>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</si>
  <si>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</si>
  <si>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</si>
  <si>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</si>
  <si>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</si>
  <si>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</si>
  <si>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</si>
  <si>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</si>
  <si>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</si>
  <si>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</si>
  <si>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</si>
  <si>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</si>
  <si>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</si>
  <si>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</si>
  <si>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</si>
  <si>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</si>
  <si>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</si>
  <si>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</si>
  <si>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</si>
  <si>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</si>
  <si>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</si>
  <si>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</si>
  <si>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</si>
  <si>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</si>
  <si>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</si>
  <si>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</si>
  <si>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</si>
  <si>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</si>
  <si>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</si>
  <si>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</si>
  <si>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</si>
  <si>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</si>
  <si>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</si>
  <si>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</si>
  <si>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</si>
  <si>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</si>
  <si>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</si>
  <si>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</si>
  <si>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</si>
  <si>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</si>
  <si>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</si>
  <si>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</si>
  <si>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</si>
  <si>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</si>
  <si>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</si>
  <si>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</si>
  <si>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</si>
  <si>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</si>
  <si>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</si>
  <si>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</si>
  <si>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</si>
  <si>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</si>
  <si>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</si>
  <si>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</si>
  <si>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</si>
  <si>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</si>
  <si>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</si>
  <si>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</si>
  <si>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</si>
  <si>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</si>
  <si>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</si>
  <si>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</si>
  <si>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</si>
  <si>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</si>
  <si>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</si>
  <si>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</si>
  <si>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</si>
  <si>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</si>
  <si>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</si>
  <si>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</si>
  <si>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</si>
  <si>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</si>
  <si>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</si>
  <si>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</si>
  <si>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</si>
  <si>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</si>
  <si>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</si>
  <si>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</si>
  <si>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</si>
  <si>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</si>
  <si>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</si>
  <si>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</si>
  <si>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</si>
  <si>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</si>
  <si>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</si>
  <si>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</si>
  <si>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</si>
  <si>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</si>
  <si>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</si>
  <si>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</si>
  <si>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</si>
  <si>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</si>
  <si>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</si>
  <si>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</si>
  <si>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</si>
  <si>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</si>
  <si>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</si>
  <si>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</si>
  <si>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</si>
  <si>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</si>
  <si>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</si>
  <si>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</si>
  <si>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</si>
  <si>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</si>
  <si>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</si>
  <si>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</si>
  <si>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</si>
  <si>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</si>
  <si>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</si>
  <si>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</si>
  <si>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</si>
  <si>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</si>
  <si>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</si>
  <si>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</si>
  <si>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</si>
  <si>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</si>
  <si>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</si>
  <si>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</si>
  <si>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</si>
  <si>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</si>
  <si>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</si>
  <si>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</si>
  <si>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</si>
  <si>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</si>
  <si>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</si>
  <si>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</si>
  <si>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</si>
  <si>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</si>
  <si>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</si>
  <si>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</si>
  <si>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</si>
  <si>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</si>
  <si>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</si>
  <si>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</si>
  <si>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</si>
  <si>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</si>
  <si>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</si>
  <si>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</si>
  <si>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</si>
  <si>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</si>
  <si>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</si>
  <si>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</si>
  <si>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</si>
  <si>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</si>
  <si>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</si>
  <si>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</si>
  <si>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</si>
  <si>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</si>
  <si>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</si>
  <si>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</si>
  <si>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</si>
  <si>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</si>
  <si>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</si>
  <si>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</si>
  <si>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</si>
  <si>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</si>
  <si>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</si>
  <si>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</si>
  <si>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</si>
  <si>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</si>
  <si>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</si>
  <si>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</si>
  <si>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</si>
  <si>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</si>
  <si>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</si>
  <si>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</si>
  <si>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</si>
  <si>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</si>
  <si>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</si>
  <si>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</si>
  <si>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</si>
  <si>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</si>
  <si>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</si>
  <si>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</si>
  <si>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</si>
  <si>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</si>
  <si>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</si>
  <si>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</si>
  <si>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</si>
  <si>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</si>
  <si>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</si>
  <si>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</si>
  <si>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</si>
  <si>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</si>
  <si>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</si>
  <si>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</si>
  <si>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</si>
  <si>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</si>
  <si>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</si>
  <si>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</si>
  <si>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</si>
  <si>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</si>
  <si>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</si>
  <si>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</si>
  <si>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</si>
  <si>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</si>
  <si>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</si>
  <si>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</si>
  <si>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</si>
  <si>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</si>
  <si>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</si>
  <si>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</si>
  <si>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</si>
  <si>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</si>
  <si>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</si>
  <si>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</si>
  <si>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</si>
  <si>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</si>
  <si>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</si>
  <si>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</si>
  <si>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</si>
  <si>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</si>
  <si>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</si>
  <si>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</si>
  <si>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</si>
  <si>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</si>
  <si>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</si>
  <si>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</si>
  <si>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</si>
  <si>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</si>
  <si>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</si>
  <si>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</si>
  <si>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</si>
  <si>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</si>
  <si>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</si>
  <si>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</si>
  <si>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</si>
  <si>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</si>
  <si>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</si>
  <si>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</si>
  <si>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</si>
  <si>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</si>
  <si>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</si>
  <si>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</si>
  <si>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</si>
  <si>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</si>
  <si>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</si>
  <si>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</si>
  <si>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</si>
  <si>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</si>
  <si>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</si>
  <si>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</si>
  <si>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</si>
  <si>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</si>
  <si>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</si>
  <si>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</si>
  <si>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</si>
  <si>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</si>
  <si>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</si>
  <si>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</si>
  <si>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</si>
  <si>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</si>
  <si>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</si>
  <si>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</si>
  <si>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</si>
  <si>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</si>
  <si>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</si>
  <si>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</si>
  <si>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</si>
  <si>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</si>
  <si>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</si>
  <si>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</si>
  <si>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</si>
  <si>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</si>
  <si>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</si>
  <si>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</si>
  <si>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</si>
  <si>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</si>
  <si>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</si>
  <si>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</si>
  <si>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</si>
  <si>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</si>
  <si>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</si>
  <si>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</si>
  <si>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</si>
  <si>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</si>
  <si>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</si>
  <si>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</si>
  <si>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</si>
  <si>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</si>
  <si>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</si>
  <si>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</si>
  <si>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</si>
  <si>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</si>
  <si>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</si>
  <si>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</si>
  <si>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</si>
  <si>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</si>
  <si>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</si>
  <si>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</si>
  <si>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</si>
  <si>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</si>
  <si>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</si>
  <si>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</si>
  <si>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</si>
  <si>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</si>
  <si>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</si>
  <si>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</si>
  <si>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</si>
  <si>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</si>
  <si>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</si>
  <si>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</si>
  <si>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</si>
  <si>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</si>
  <si>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</si>
  <si>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</si>
  <si>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</si>
  <si>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</si>
  <si>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</si>
  <si>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</si>
  <si>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</si>
  <si>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</si>
  <si>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</si>
  <si>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</si>
  <si>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</si>
  <si>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</si>
  <si>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</si>
  <si>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</si>
  <si>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</si>
  <si>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</si>
  <si>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</si>
  <si>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</si>
  <si>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</si>
  <si>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</si>
  <si>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</si>
  <si>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</si>
  <si>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</si>
  <si>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</si>
  <si>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</si>
  <si>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</si>
  <si>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</si>
  <si>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</si>
  <si>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</si>
  <si>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</si>
  <si>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</si>
  <si>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</si>
  <si>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</si>
  <si>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</si>
  <si>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</si>
  <si>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</si>
  <si>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</si>
  <si>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</si>
  <si>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</si>
  <si>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</si>
  <si>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</si>
  <si>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</si>
  <si>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</si>
  <si>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</si>
  <si>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</si>
  <si>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</si>
  <si>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</si>
  <si>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</si>
  <si>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</si>
  <si>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</si>
  <si>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</si>
  <si>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</si>
  <si>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</si>
  <si>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</si>
  <si>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</si>
  <si>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</si>
  <si>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</si>
  <si>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</si>
  <si>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</si>
  <si>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</si>
  <si>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</si>
  <si>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</si>
  <si>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</si>
  <si>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</si>
  <si>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</si>
  <si>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</si>
  <si>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</si>
  <si>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</si>
  <si>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</si>
  <si>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</si>
  <si>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</si>
  <si>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</si>
  <si>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</si>
  <si>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</si>
  <si>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</si>
  <si>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</si>
  <si>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</si>
  <si>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</si>
  <si>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</si>
  <si>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</si>
  <si>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</si>
  <si>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</si>
  <si>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</si>
  <si>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</si>
  <si>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</si>
  <si>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</si>
  <si>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</si>
  <si>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</si>
  <si>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</si>
  <si>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</si>
  <si>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</si>
  <si>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</si>
  <si>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</si>
  <si>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</si>
  <si>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</si>
  <si>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</si>
  <si>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</si>
  <si>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</si>
  <si>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</si>
  <si>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</si>
  <si>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</si>
  <si>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</si>
  <si>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</si>
  <si>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</si>
  <si>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</si>
  <si>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</si>
  <si>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</si>
  <si>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</si>
  <si>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</si>
  <si>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</si>
  <si>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</si>
  <si>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</si>
  <si>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</si>
  <si>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</si>
  <si>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</si>
  <si>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</si>
  <si>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</si>
  <si>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</si>
  <si>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</si>
  <si>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</si>
  <si>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</si>
  <si>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</si>
  <si>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</si>
  <si>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</si>
  <si>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</si>
  <si>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</si>
  <si>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</si>
  <si>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</si>
  <si>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</si>
  <si>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</si>
  <si>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</si>
  <si>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</si>
  <si>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</si>
  <si>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</si>
  <si>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</si>
  <si>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</si>
  <si>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</si>
  <si>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</si>
  <si>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</si>
  <si>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</si>
  <si>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</si>
  <si>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</si>
  <si>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</si>
  <si>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</si>
  <si>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</si>
  <si>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</si>
  <si>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</si>
  <si>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</si>
  <si>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</si>
  <si>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</si>
  <si>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</si>
  <si>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</si>
  <si>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</si>
  <si>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</si>
  <si>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</si>
  <si>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</si>
  <si>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</si>
  <si>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</si>
  <si>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</si>
  <si>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</si>
  <si>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</si>
  <si>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</si>
  <si>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</si>
  <si>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</si>
  <si>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</si>
  <si>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</si>
  <si>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</si>
  <si>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</si>
  <si>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</si>
  <si>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</si>
  <si>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</si>
  <si>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</si>
  <si>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</si>
  <si>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</si>
  <si>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</si>
  <si>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</si>
  <si>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</si>
  <si>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</si>
  <si>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</si>
  <si>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</si>
  <si>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</si>
  <si>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</si>
  <si>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</si>
  <si>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</si>
  <si>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</si>
  <si>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</si>
  <si>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</si>
  <si>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</si>
  <si>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</si>
  <si>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</si>
  <si>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</si>
  <si>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</si>
  <si>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</si>
  <si>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</si>
  <si>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</si>
  <si>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</si>
  <si>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</si>
  <si>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</si>
  <si>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</si>
  <si>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</si>
  <si>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</si>
  <si>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</si>
  <si>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</si>
  <si>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</si>
  <si>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</si>
  <si>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</si>
  <si>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</si>
  <si>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</si>
  <si>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</si>
  <si>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</si>
  <si>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</si>
  <si>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</si>
  <si>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</si>
  <si>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</si>
  <si>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</si>
  <si>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</si>
  <si>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</si>
  <si>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</si>
  <si>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</si>
  <si>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</si>
  <si>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</si>
  <si>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</si>
  <si>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</si>
  <si>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</si>
  <si>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</si>
  <si>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</si>
  <si>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</si>
  <si>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</si>
  <si>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</si>
  <si>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</si>
  <si>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</si>
  <si>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</si>
  <si>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</si>
  <si>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</si>
  <si>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</si>
  <si>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</si>
  <si>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</si>
  <si>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</si>
  <si>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</si>
  <si>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</si>
  <si>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</si>
  <si>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</si>
  <si>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</si>
  <si>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</si>
  <si>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</si>
  <si>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</si>
  <si>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</si>
  <si>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</si>
  <si>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</si>
  <si>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</si>
  <si>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</si>
  <si>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</si>
  <si>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</si>
  <si>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</si>
  <si>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</si>
  <si>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</si>
  <si>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</si>
  <si>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</si>
  <si>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</si>
  <si>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</si>
  <si>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</si>
  <si>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</si>
  <si>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</si>
  <si>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</si>
  <si>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</si>
  <si>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</si>
  <si>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</si>
  <si>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</si>
  <si>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</si>
  <si>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</si>
  <si>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</si>
  <si>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</si>
  <si>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</si>
  <si>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</si>
  <si>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</si>
  <si>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</si>
  <si>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</si>
  <si>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</si>
  <si>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</si>
  <si>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</si>
  <si>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</si>
  <si>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</si>
  <si>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</si>
  <si>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</si>
  <si>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</si>
  <si>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</si>
  <si>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</si>
  <si>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</si>
  <si>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</si>
  <si>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</si>
  <si>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</si>
  <si>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</si>
  <si>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</si>
  <si>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</si>
  <si>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</si>
  <si>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</si>
  <si>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</si>
  <si>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</si>
  <si>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</si>
  <si>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</si>
  <si>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</si>
  <si>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</si>
  <si>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</si>
  <si>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</si>
  <si>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</si>
  <si>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</si>
  <si>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</si>
  <si>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</si>
  <si>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</si>
  <si>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</si>
  <si>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</si>
  <si>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</si>
  <si>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</si>
  <si>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</si>
  <si>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</si>
  <si>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</si>
  <si>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</si>
  <si>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</si>
  <si>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</si>
  <si>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</si>
  <si>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</si>
  <si>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</si>
  <si>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</si>
  <si>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</si>
  <si>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</si>
  <si>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</si>
  <si>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</si>
  <si>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</si>
  <si>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</si>
  <si>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</si>
  <si>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</si>
  <si>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</si>
  <si>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</si>
  <si>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</si>
  <si>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</si>
  <si>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</si>
  <si>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</si>
  <si>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</si>
  <si>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</si>
  <si>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</si>
  <si>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</si>
  <si>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</si>
  <si>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</si>
  <si>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</si>
  <si>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</si>
  <si>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</si>
  <si>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</si>
  <si>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</si>
  <si>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</si>
  <si>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</si>
  <si>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</si>
  <si>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</si>
  <si>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</si>
  <si>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</si>
  <si>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</si>
  <si>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</si>
  <si>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</si>
  <si>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</si>
  <si>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</si>
  <si>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</si>
  <si>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</si>
  <si>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</si>
  <si>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</si>
  <si>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</si>
  <si>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</si>
  <si>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</si>
  <si>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</si>
  <si>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</si>
  <si>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</si>
  <si>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</si>
  <si>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</si>
  <si>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</si>
  <si>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</si>
  <si>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</si>
  <si>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</si>
  <si>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</si>
  <si>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</si>
  <si>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</si>
  <si>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</si>
  <si>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</si>
  <si>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</si>
  <si>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</si>
  <si>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</si>
  <si>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</si>
  <si>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</si>
  <si>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</si>
  <si>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</si>
  <si>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</si>
  <si>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</si>
  <si>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</si>
  <si>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</si>
  <si>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</si>
  <si>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</si>
  <si>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</si>
  <si>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</si>
  <si>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</si>
  <si>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</si>
  <si>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</si>
  <si>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</si>
  <si>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</si>
  <si>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</si>
  <si>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</si>
  <si>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</si>
  <si>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</si>
  <si>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</si>
  <si>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</si>
  <si>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</si>
  <si>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</si>
  <si>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</si>
  <si>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</si>
  <si>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</si>
  <si>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</si>
  <si>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</si>
  <si>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</si>
  <si>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</si>
  <si>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</si>
  <si>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</si>
  <si>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</si>
  <si>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</si>
  <si>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</si>
  <si>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</si>
  <si>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</si>
  <si>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</si>
  <si>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</si>
  <si>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</si>
  <si>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</si>
  <si>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</si>
  <si>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</si>
  <si>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</si>
  <si>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</si>
  <si>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</si>
  <si>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</si>
  <si>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</si>
  <si>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</si>
  <si>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</si>
  <si>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</si>
  <si>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</si>
  <si>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</si>
  <si>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</si>
  <si>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</si>
  <si>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</si>
  <si>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</si>
  <si>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</si>
  <si>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</si>
  <si>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</si>
  <si>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</si>
  <si>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</si>
  <si>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</si>
  <si>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</si>
  <si>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</si>
  <si>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</si>
  <si>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</si>
  <si>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</si>
  <si>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</si>
  <si>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</si>
  <si>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</si>
  <si>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</si>
  <si>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</si>
  <si>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</si>
  <si>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</si>
  <si>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</si>
  <si>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</si>
  <si>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</si>
  <si>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</si>
  <si>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</si>
  <si>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</si>
  <si>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</si>
  <si>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</si>
  <si>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</si>
  <si>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</si>
  <si>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</si>
  <si>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</si>
  <si>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</si>
  <si>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</si>
  <si>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</si>
  <si>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</si>
  <si>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</si>
  <si>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</si>
  <si>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</si>
  <si>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</si>
  <si>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</si>
  <si>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</si>
  <si>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</si>
  <si>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</si>
  <si>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</si>
  <si>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</si>
  <si>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</si>
  <si>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</si>
  <si>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</si>
  <si>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</si>
  <si>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</si>
  <si>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</si>
  <si>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</si>
  <si>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</si>
  <si>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</si>
  <si>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</si>
  <si>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</si>
  <si>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</si>
  <si>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</si>
  <si>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</si>
  <si>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</si>
  <si>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</si>
  <si>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</si>
  <si>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</si>
  <si>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</si>
  <si>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</si>
  <si>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</si>
  <si>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</si>
  <si>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</si>
  <si>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</si>
  <si>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</si>
  <si>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</si>
  <si>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</si>
  <si>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</si>
  <si>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</si>
  <si>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</si>
  <si>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</si>
  <si>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</si>
  <si>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</si>
  <si>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</si>
  <si>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</si>
  <si>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</si>
  <si>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</si>
  <si>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</si>
  <si>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</si>
  <si>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</si>
  <si>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</si>
  <si>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</si>
  <si>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</si>
  <si>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</si>
  <si>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</si>
  <si>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</si>
  <si>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</si>
  <si>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</si>
  <si>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</si>
  <si>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</si>
  <si>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</si>
  <si>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</si>
  <si>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</si>
  <si>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</si>
  <si>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</si>
  <si>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</si>
  <si>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</si>
  <si>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</si>
  <si>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</si>
  <si>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</si>
  <si>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</si>
  <si>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</si>
  <si>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</si>
  <si>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</si>
  <si>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</si>
  <si>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</si>
  <si>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</si>
  <si>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</si>
  <si>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</si>
  <si>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</si>
  <si>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</si>
  <si>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</si>
  <si>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</si>
  <si>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</si>
  <si>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</si>
  <si>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</si>
  <si>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</si>
  <si>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</si>
  <si>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</si>
  <si>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</si>
  <si>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</si>
  <si>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</si>
  <si>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</si>
  <si>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</si>
  <si>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</si>
  <si>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</si>
  <si>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</si>
  <si>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</si>
  <si>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</si>
  <si>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</si>
  <si>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</si>
  <si>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</si>
  <si>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</si>
  <si>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</si>
  <si>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</si>
  <si>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</si>
  <si>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</si>
  <si>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</si>
  <si>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</si>
  <si>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</si>
  <si>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</si>
  <si>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</si>
  <si>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</si>
  <si>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</si>
  <si>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</si>
  <si>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</si>
  <si>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</si>
  <si>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</si>
  <si>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</si>
  <si>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</si>
  <si>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</si>
  <si>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</si>
  <si>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</si>
  <si>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</si>
  <si>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</si>
  <si>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</si>
  <si>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</si>
  <si>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</si>
  <si>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</si>
  <si>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</si>
  <si>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</si>
  <si>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</si>
  <si>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</si>
  <si>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</si>
  <si>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</si>
  <si>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</si>
  <si>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</si>
  <si>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</si>
  <si>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</si>
  <si>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</si>
  <si>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</si>
  <si>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</si>
  <si>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</si>
  <si>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</si>
  <si>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</si>
  <si>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</si>
  <si>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</si>
  <si>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</si>
  <si>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</si>
  <si>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</si>
  <si>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</si>
  <si>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</si>
  <si>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</si>
  <si>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</si>
  <si>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</si>
  <si>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</si>
  <si>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</si>
  <si>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</si>
  <si>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</si>
  <si>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</si>
  <si>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</si>
  <si>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</si>
  <si>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</si>
  <si>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</si>
  <si>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</si>
  <si>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</si>
  <si>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</si>
  <si>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</si>
  <si>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</si>
  <si>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</si>
  <si>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</si>
  <si>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</si>
  <si>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</si>
  <si>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</si>
  <si>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</si>
  <si>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</si>
  <si>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</si>
  <si>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</si>
  <si>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</si>
  <si>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</si>
  <si>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</si>
  <si>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</si>
  <si>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</si>
  <si>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</si>
  <si>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</si>
  <si>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</si>
  <si>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</si>
  <si>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</si>
  <si>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</si>
  <si>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</si>
  <si>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</si>
  <si>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</si>
  <si>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</si>
  <si>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</si>
  <si>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</si>
  <si>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</si>
  <si>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</si>
  <si>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</si>
  <si>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</si>
  <si>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</si>
  <si>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</si>
  <si>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</si>
  <si>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</si>
  <si>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</si>
  <si>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</si>
  <si>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</si>
  <si>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</si>
  <si>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</si>
  <si>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</si>
  <si>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</si>
  <si>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</si>
  <si>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</si>
  <si>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</si>
  <si>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</si>
  <si>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</si>
  <si>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</si>
  <si>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</si>
  <si>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</si>
  <si>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</si>
  <si>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</si>
  <si>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</si>
  <si>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</si>
  <si>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</si>
  <si>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</si>
  <si>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</si>
  <si>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</si>
  <si>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</si>
  <si>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</si>
  <si>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</si>
  <si>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</si>
  <si>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</si>
  <si>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</si>
  <si>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</si>
  <si>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</si>
  <si>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</si>
  <si>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</si>
  <si>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</si>
  <si>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</si>
  <si>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</si>
  <si>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</si>
  <si>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</si>
  <si>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</si>
  <si>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</si>
  <si>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</si>
  <si>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</si>
  <si>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</si>
  <si>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</si>
  <si>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</si>
  <si>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</si>
  <si>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</si>
  <si>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</si>
  <si>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</si>
  <si>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</si>
  <si>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</si>
  <si>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</si>
  <si>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</si>
  <si>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</si>
  <si>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</si>
  <si>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</si>
  <si>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</si>
  <si>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</si>
  <si>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</si>
  <si>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</si>
  <si>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</si>
  <si>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</si>
  <si>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</si>
  <si>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</si>
  <si>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</si>
  <si>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</si>
  <si>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</si>
  <si>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</si>
  <si>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</si>
  <si>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</si>
  <si>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</si>
  <si>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</si>
  <si>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</si>
  <si>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</si>
  <si>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</si>
  <si>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</si>
  <si>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</si>
  <si>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</si>
  <si>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</si>
  <si>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</si>
  <si>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</si>
  <si>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</si>
  <si>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</si>
  <si>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</si>
  <si>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</si>
  <si>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</si>
  <si>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</si>
  <si>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</si>
  <si>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</si>
  <si>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</si>
  <si>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</si>
  <si>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</si>
  <si>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</si>
  <si>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</si>
  <si>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</si>
  <si>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</si>
  <si>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</si>
  <si>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</si>
  <si>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</si>
  <si>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</si>
  <si>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</si>
  <si>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</si>
  <si>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</si>
  <si>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</si>
  <si>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</si>
  <si>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</si>
  <si>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</si>
  <si>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</si>
  <si>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</si>
  <si>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</si>
  <si>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</si>
  <si>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</si>
  <si>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</si>
  <si>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</si>
  <si>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</si>
  <si>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</si>
  <si>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</si>
  <si>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</si>
  <si>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</si>
  <si>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</si>
  <si>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</si>
  <si>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</si>
  <si>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</si>
  <si>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</si>
  <si>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</si>
  <si>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</si>
  <si>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</si>
  <si>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</si>
  <si>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</si>
  <si>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</si>
  <si>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</si>
  <si>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</si>
  <si>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</si>
  <si>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</si>
  <si>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</si>
  <si>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</si>
  <si>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</si>
  <si>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</si>
  <si>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</si>
  <si>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</si>
  <si>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</si>
  <si>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</si>
  <si>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</si>
  <si>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</si>
  <si>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</si>
  <si>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</si>
  <si>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</si>
  <si>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</si>
  <si>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</si>
  <si>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</si>
  <si>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</si>
  <si>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</si>
  <si>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</si>
  <si>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</si>
  <si>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</si>
  <si>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</si>
  <si>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</si>
  <si>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</si>
  <si>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</si>
  <si>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</si>
  <si>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</si>
  <si>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</si>
  <si>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</si>
  <si>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</si>
  <si>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</si>
  <si>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</si>
  <si>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</si>
  <si>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</si>
  <si>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</si>
  <si>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</si>
  <si>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</si>
  <si>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</si>
  <si>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</si>
  <si>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</si>
  <si>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</si>
  <si>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</si>
  <si>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</si>
  <si>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</si>
  <si>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</si>
  <si>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</si>
  <si>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</si>
  <si>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</si>
  <si>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</si>
  <si>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</si>
  <si>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</si>
  <si>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</si>
  <si>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</si>
  <si>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</si>
  <si>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</si>
  <si>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</si>
  <si>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</si>
  <si>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</si>
  <si>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</si>
  <si>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</si>
  <si>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</si>
  <si>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</si>
  <si>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</si>
  <si>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</si>
  <si>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</si>
  <si>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</si>
  <si>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</si>
  <si>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</si>
  <si>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</si>
  <si>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</si>
  <si>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</si>
  <si>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</si>
  <si>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</si>
  <si>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</si>
  <si>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</si>
  <si>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</si>
  <si>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</si>
  <si>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</si>
  <si>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</si>
  <si>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</si>
  <si>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</si>
  <si>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</si>
  <si>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</si>
  <si>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</si>
  <si>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</si>
  <si>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</si>
  <si>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</si>
  <si>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</si>
  <si>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</si>
  <si>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</si>
  <si>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</si>
  <si>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</si>
  <si>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</si>
  <si>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</si>
  <si>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</si>
  <si>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</si>
  <si>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</si>
  <si>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</si>
  <si>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</si>
  <si>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</si>
  <si>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</si>
  <si>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</si>
  <si>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</si>
  <si>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</si>
  <si>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</si>
  <si>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</si>
  <si>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</si>
  <si>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</si>
  <si>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</si>
  <si>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</si>
  <si>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</si>
  <si>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</si>
  <si>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</si>
  <si>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</si>
  <si>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</si>
  <si>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</si>
  <si>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</si>
  <si>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</si>
  <si>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</si>
  <si>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</si>
  <si>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</si>
  <si>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</si>
  <si>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</si>
  <si>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</si>
  <si>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</si>
  <si>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</si>
  <si>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</si>
  <si>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</si>
  <si>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</si>
  <si>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</si>
  <si>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</si>
  <si>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</si>
  <si>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</si>
  <si>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</si>
  <si>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</si>
  <si>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</si>
  <si>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</si>
  <si>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</si>
  <si>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</si>
  <si>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</si>
  <si>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</si>
  <si>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</si>
  <si>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</si>
  <si>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</si>
  <si>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</si>
  <si>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</si>
  <si>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</si>
  <si>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</si>
  <si>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</si>
  <si>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</si>
  <si>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</si>
  <si>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</si>
  <si>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</si>
  <si>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</si>
  <si>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</si>
  <si>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</si>
  <si>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</si>
  <si>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</si>
  <si>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</si>
  <si>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</si>
  <si>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</si>
  <si>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</si>
  <si>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</si>
  <si>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</si>
  <si>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</si>
  <si>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</si>
  <si>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</si>
  <si>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</si>
  <si>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</si>
  <si>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</si>
  <si>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</si>
  <si>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</si>
  <si>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</si>
  <si>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</si>
  <si>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</si>
  <si>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</si>
  <si>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</si>
  <si>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</si>
  <si>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</si>
  <si>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</si>
  <si>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</si>
  <si>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</si>
  <si>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</si>
  <si>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</si>
  <si>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</si>
  <si>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</si>
  <si>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</si>
  <si>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</si>
  <si>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</si>
  <si>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</si>
  <si>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</si>
  <si>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</si>
  <si>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</si>
  <si>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</si>
  <si>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</si>
  <si>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</si>
  <si>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</si>
  <si>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</si>
  <si>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</si>
  <si>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</si>
  <si>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</si>
  <si>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</si>
  <si>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</si>
  <si>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</si>
  <si>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</si>
  <si>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</si>
  <si>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</si>
  <si>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</si>
  <si>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</si>
  <si>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</si>
  <si>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</si>
  <si>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</si>
  <si>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</si>
  <si>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</si>
  <si>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</si>
  <si>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</si>
  <si>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</si>
  <si>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</si>
  <si>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</si>
  <si>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</si>
  <si>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</si>
  <si>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</si>
  <si>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</si>
  <si>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</si>
  <si>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</si>
  <si>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</si>
  <si>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</si>
  <si>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</si>
  <si>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</si>
  <si>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</si>
  <si>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</si>
  <si>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</si>
  <si>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</si>
  <si>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</si>
  <si>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</si>
  <si>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</si>
  <si>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</si>
  <si>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</si>
  <si>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</si>
  <si>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</si>
  <si>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</si>
  <si>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</si>
  <si>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</si>
  <si>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</si>
  <si>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</si>
  <si>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</si>
  <si>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</si>
  <si>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</si>
  <si>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</si>
  <si>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</si>
  <si>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</si>
  <si>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</si>
  <si>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</si>
  <si>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</si>
  <si>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</si>
  <si>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</si>
  <si>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</si>
  <si>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</si>
  <si>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</si>
  <si>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</si>
  <si>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</si>
  <si>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</si>
  <si>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</si>
  <si>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</si>
  <si>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</si>
  <si>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</si>
  <si>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</si>
  <si>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</si>
  <si>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</si>
  <si>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</si>
  <si>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</si>
  <si>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</si>
  <si>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</si>
  <si>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</si>
  <si>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</si>
  <si>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</si>
  <si>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</si>
  <si>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</si>
  <si>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</si>
  <si>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</si>
  <si>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</si>
  <si>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</si>
  <si>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</si>
  <si>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</si>
  <si>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</si>
  <si>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</si>
  <si>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</si>
  <si>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</si>
  <si>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</si>
  <si>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</si>
  <si>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</si>
  <si>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</si>
  <si>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</si>
  <si>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</si>
  <si>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</si>
  <si>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</si>
  <si>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</si>
  <si>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</si>
  <si>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</si>
  <si>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</si>
  <si>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</si>
  <si>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</si>
  <si>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</si>
  <si>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</si>
  <si>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</si>
  <si>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</si>
  <si>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</si>
  <si>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</si>
  <si>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</si>
  <si>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</si>
  <si>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</si>
  <si>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</si>
  <si>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</si>
  <si>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</si>
  <si>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</si>
  <si>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</si>
  <si>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</si>
  <si>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</si>
  <si>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</si>
  <si>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</si>
  <si>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</si>
  <si>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</si>
  <si>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</si>
  <si>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</si>
  <si>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</si>
  <si>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</si>
  <si>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</si>
  <si>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</si>
  <si>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</si>
  <si>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</si>
  <si>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</si>
  <si>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</si>
  <si>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</si>
  <si>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</si>
  <si>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</si>
  <si>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</si>
  <si>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</si>
  <si>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</si>
  <si>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</si>
  <si>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</si>
  <si>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</si>
  <si>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</si>
  <si>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</si>
  <si>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</si>
  <si>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</si>
  <si>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</si>
  <si>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</si>
  <si>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</si>
  <si>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</si>
  <si>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</si>
  <si>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</si>
  <si>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</si>
  <si>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</si>
  <si>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</si>
  <si>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</si>
  <si>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</si>
  <si>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</si>
  <si>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</si>
  <si>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</si>
  <si>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</si>
  <si>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</si>
  <si>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</si>
  <si>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</si>
  <si>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</si>
  <si>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</si>
  <si>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</si>
  <si>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</si>
  <si>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</si>
  <si>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</si>
  <si>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</si>
  <si>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</si>
  <si>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</si>
  <si>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</si>
  <si>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</si>
  <si>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</si>
  <si>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</si>
  <si>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</si>
  <si>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</si>
  <si>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</si>
  <si>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</si>
  <si>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</si>
  <si>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</si>
  <si>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</si>
  <si>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</si>
  <si>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</si>
  <si>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</si>
  <si>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</si>
  <si>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</si>
  <si>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</si>
  <si>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</si>
  <si>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</si>
  <si>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</si>
  <si>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</si>
  <si>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</si>
  <si>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</si>
  <si>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</si>
  <si>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</si>
  <si>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</si>
  <si>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</si>
  <si>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</si>
  <si>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</si>
  <si>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</si>
  <si>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</si>
  <si>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</si>
  <si>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</si>
  <si>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</si>
  <si>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</si>
  <si>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</si>
  <si>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</si>
  <si>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</si>
  <si>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</si>
  <si>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</si>
  <si>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</si>
  <si>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</si>
  <si>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</si>
  <si>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</si>
  <si>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</si>
  <si>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</si>
  <si>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</si>
  <si>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</si>
  <si>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</si>
  <si>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</si>
  <si>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</si>
  <si>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</si>
  <si>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</si>
  <si>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</si>
  <si>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</si>
  <si>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</si>
  <si>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</si>
  <si>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</si>
  <si>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</si>
  <si>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</si>
  <si>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</si>
  <si>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</si>
  <si>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</si>
  <si>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</si>
  <si>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</si>
  <si>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</si>
  <si>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</si>
  <si>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</si>
  <si>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</si>
  <si>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</si>
  <si>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</si>
  <si>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</si>
  <si>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</si>
  <si>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</si>
  <si>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</si>
  <si>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</si>
  <si>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</si>
  <si>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</si>
  <si>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</si>
  <si>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</si>
  <si>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</si>
  <si>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</si>
  <si>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</si>
  <si>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</si>
  <si>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</si>
  <si>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</si>
  <si>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</si>
  <si>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</si>
  <si>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</si>
  <si>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</si>
  <si>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</si>
  <si>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</si>
  <si>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</si>
  <si>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</si>
  <si>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</si>
  <si>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</si>
  <si>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</si>
  <si>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</si>
  <si>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</si>
  <si>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</si>
  <si>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</si>
  <si>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</si>
  <si>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</si>
  <si>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</si>
  <si>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</si>
  <si>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</si>
  <si>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</si>
  <si>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</si>
  <si>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</si>
  <si>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</si>
  <si>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</si>
  <si>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</si>
  <si>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</si>
  <si>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</si>
  <si>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</si>
  <si>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</si>
  <si>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</si>
  <si>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</si>
  <si>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</si>
  <si>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</si>
  <si>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</si>
  <si>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</si>
  <si>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</si>
  <si>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</si>
  <si>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</si>
  <si>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</si>
  <si>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</si>
  <si>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</si>
  <si>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</si>
  <si>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</si>
  <si>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</si>
  <si>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</si>
  <si>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</si>
  <si>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</si>
  <si>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</si>
  <si>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</si>
  <si>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</si>
  <si>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</si>
  <si>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</si>
  <si>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</si>
  <si>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</si>
  <si>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</si>
  <si>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</si>
  <si>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</si>
  <si>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</si>
  <si>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</si>
  <si>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</si>
  <si>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</si>
  <si>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</si>
  <si>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</si>
  <si>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</si>
  <si>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</si>
  <si>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</si>
  <si>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</si>
  <si>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</si>
  <si>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</si>
  <si>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</si>
  <si>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</si>
  <si>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</si>
  <si>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</si>
  <si>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</si>
  <si>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</si>
  <si>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</si>
  <si>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</si>
  <si>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</si>
  <si>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</si>
  <si>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</si>
  <si>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</si>
  <si>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</si>
  <si>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</si>
  <si>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</si>
  <si>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</si>
  <si>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</si>
  <si>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</si>
  <si>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</si>
  <si>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</si>
  <si>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</si>
  <si>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</si>
  <si>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</si>
  <si>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</si>
  <si>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</si>
  <si>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</si>
  <si>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</si>
  <si>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</si>
  <si>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</si>
  <si>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</si>
  <si>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</si>
  <si>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</si>
  <si>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</si>
  <si>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</si>
  <si>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</si>
  <si>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</si>
  <si>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</si>
  <si>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</si>
  <si>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</si>
  <si>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</si>
  <si>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</si>
  <si>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</si>
  <si>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</si>
  <si>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</si>
  <si>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</si>
  <si>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</si>
  <si>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</si>
  <si>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</si>
  <si>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</si>
  <si>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</si>
  <si>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</si>
  <si>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</si>
  <si>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</si>
  <si>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</si>
  <si>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</si>
  <si>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</si>
  <si>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</si>
  <si>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</si>
  <si>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</si>
  <si>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</si>
  <si>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</si>
  <si>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</si>
  <si>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</si>
  <si>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</si>
  <si>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</si>
  <si>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</si>
  <si>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</si>
  <si>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</si>
  <si>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</si>
  <si>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</si>
  <si>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</si>
  <si>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</si>
  <si>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</si>
  <si>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</si>
  <si>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</si>
  <si>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</si>
  <si>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</si>
  <si>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</si>
  <si>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</si>
  <si>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</si>
  <si>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</si>
  <si>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</si>
  <si>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</si>
  <si>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</si>
  <si>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</si>
  <si>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</si>
  <si>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</si>
  <si>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</si>
  <si>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</si>
  <si>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</si>
  <si>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</si>
  <si>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</si>
  <si>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</si>
  <si>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</si>
  <si>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</si>
  <si>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</si>
  <si>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</si>
  <si>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</si>
  <si>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</si>
  <si>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</si>
  <si>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</si>
  <si>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</si>
  <si>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</si>
  <si>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</si>
  <si>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</si>
  <si>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</si>
  <si>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</si>
  <si>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</si>
  <si>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</si>
  <si>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</si>
  <si>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</si>
  <si>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</si>
  <si>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</si>
  <si>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</si>
  <si>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</si>
  <si>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</si>
  <si>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</si>
  <si>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</si>
  <si>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</si>
  <si>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</si>
  <si>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</si>
  <si>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</si>
  <si>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</si>
  <si>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</si>
  <si>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</si>
  <si>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</si>
  <si>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</si>
  <si>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</si>
  <si>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</si>
  <si>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</si>
  <si>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</si>
  <si>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</si>
  <si>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</si>
  <si>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</si>
  <si>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</si>
  <si>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</si>
  <si>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</si>
  <si>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</si>
  <si>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</si>
  <si>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</si>
  <si>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</si>
  <si>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</si>
  <si>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</si>
  <si>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</si>
  <si>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</si>
  <si>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</si>
  <si>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</si>
  <si>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</si>
  <si>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</si>
  <si>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</si>
  <si>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</si>
  <si>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</si>
  <si>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</si>
  <si>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</si>
  <si>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</si>
  <si>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</si>
  <si>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</si>
  <si>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</si>
  <si>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</si>
  <si>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</si>
  <si>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</si>
  <si>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</si>
  <si>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</si>
  <si>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</si>
  <si>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</si>
  <si>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</si>
  <si>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</si>
  <si>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</si>
  <si>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</si>
  <si>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</si>
  <si>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</si>
  <si>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</si>
  <si>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</si>
  <si>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</si>
  <si>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</si>
  <si>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</si>
  <si>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</si>
  <si>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</si>
  <si>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</si>
  <si>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</si>
  <si>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</si>
  <si>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</si>
  <si>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</si>
  <si>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</si>
  <si>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</si>
  <si>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</si>
  <si>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</si>
  <si>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</si>
  <si>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</si>
  <si>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</si>
  <si>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</si>
  <si>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</si>
  <si>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</si>
  <si>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</si>
  <si>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</si>
  <si>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</si>
  <si>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</si>
  <si>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</si>
  <si>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</si>
  <si>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</si>
  <si>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</si>
  <si>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</si>
  <si>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</si>
  <si>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</si>
  <si>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</si>
  <si>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</si>
  <si>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</si>
  <si>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</si>
  <si>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</si>
  <si>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</si>
  <si>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</si>
  <si>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</si>
  <si>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</si>
  <si>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</si>
  <si>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</si>
  <si>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</si>
  <si>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</si>
  <si>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</si>
  <si>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</si>
  <si>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</si>
  <si>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</si>
  <si>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</si>
  <si>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</si>
  <si>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</si>
  <si>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</si>
  <si>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</si>
  <si>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</si>
  <si>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</si>
  <si>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</si>
  <si>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</si>
  <si>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</si>
  <si>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</si>
  <si>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</si>
  <si>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</si>
  <si>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</si>
  <si>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</si>
  <si>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</si>
  <si>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</si>
  <si>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</si>
  <si>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</si>
  <si>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</si>
  <si>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</si>
  <si>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</si>
  <si>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</si>
  <si>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</si>
  <si>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</si>
  <si>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</si>
  <si>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</si>
  <si>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</si>
  <si>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</si>
  <si>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</si>
  <si>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</si>
  <si>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</si>
  <si>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</si>
  <si>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</si>
  <si>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</si>
  <si>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</si>
  <si>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</si>
  <si>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</si>
  <si>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</si>
  <si>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</si>
  <si>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</si>
  <si>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</si>
  <si>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</si>
  <si>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</si>
  <si>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</si>
  <si>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</si>
  <si>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</si>
  <si>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</si>
  <si>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</si>
  <si>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</si>
  <si>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</si>
  <si>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</si>
  <si>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</si>
  <si>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</si>
  <si>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</si>
  <si>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</si>
  <si>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</si>
  <si>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</si>
  <si>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</si>
  <si>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</si>
  <si>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</si>
  <si>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</si>
  <si>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</si>
  <si>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</si>
  <si>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</si>
  <si>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</si>
  <si>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</si>
  <si>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</si>
  <si>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</si>
  <si>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</si>
  <si>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</si>
  <si>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</si>
  <si>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</si>
  <si>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</si>
  <si>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</si>
  <si>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</si>
  <si>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</si>
  <si>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</si>
  <si>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</si>
  <si>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</si>
  <si>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</si>
  <si>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</si>
  <si>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</si>
  <si>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</si>
  <si>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</si>
  <si>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</si>
  <si>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</si>
  <si>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</si>
  <si>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</si>
  <si>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</si>
  <si>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</si>
  <si>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</si>
  <si>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</si>
  <si>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</si>
  <si>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</si>
  <si>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</si>
  <si>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</si>
  <si>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</si>
  <si>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</si>
  <si>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</si>
  <si>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</si>
  <si>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</si>
  <si>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</si>
  <si>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</si>
  <si>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</si>
  <si>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</si>
  <si>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</si>
  <si>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</si>
  <si>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</si>
  <si>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</si>
  <si>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</si>
  <si>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</si>
  <si>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</si>
  <si>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</si>
  <si>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</si>
  <si>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</si>
  <si>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</si>
  <si>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</si>
  <si>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</si>
  <si>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</si>
  <si>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</si>
  <si>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</si>
  <si>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</si>
  <si>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</si>
  <si>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</si>
  <si>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</si>
  <si>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</si>
  <si>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</si>
  <si>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</si>
  <si>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</si>
  <si>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</si>
  <si>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</si>
  <si>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</si>
  <si>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</si>
  <si>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</si>
  <si>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</si>
  <si>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</si>
  <si>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</si>
  <si>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</si>
  <si>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</si>
  <si>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</si>
  <si>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</si>
  <si>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</si>
  <si>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</si>
  <si>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</si>
  <si>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</si>
  <si>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</si>
  <si>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</si>
  <si>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</si>
  <si>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</si>
  <si>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</si>
  <si>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</si>
  <si>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</si>
  <si>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</si>
  <si>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</si>
  <si>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</si>
  <si>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</si>
  <si>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</si>
  <si>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</si>
  <si>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</si>
  <si>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</si>
  <si>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</si>
  <si>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</si>
  <si>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</si>
  <si>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</si>
  <si>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</si>
  <si>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</si>
  <si>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</si>
  <si>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</si>
  <si>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</si>
  <si>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</si>
  <si>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</si>
  <si>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</si>
  <si>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</si>
  <si>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</si>
  <si>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</si>
  <si>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</si>
  <si>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</si>
  <si>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</si>
  <si>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</si>
  <si>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</si>
  <si>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</si>
  <si>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</si>
  <si>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</si>
  <si>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</si>
  <si>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</si>
  <si>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</si>
  <si>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</si>
  <si>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</si>
  <si>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</si>
  <si>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</si>
  <si>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</si>
  <si>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</si>
  <si>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</si>
  <si>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</si>
  <si>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</si>
  <si>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</si>
  <si>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</si>
  <si>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</si>
  <si>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</si>
  <si>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</si>
  <si>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</si>
  <si>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</si>
  <si>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</si>
  <si>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</si>
  <si>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</si>
  <si>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</si>
  <si>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</si>
  <si>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</si>
  <si>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</si>
  <si>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</si>
  <si>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</si>
  <si>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</si>
  <si>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</si>
  <si>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</si>
  <si>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</si>
  <si>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</si>
  <si>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</si>
  <si>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</si>
  <si>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</si>
  <si>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</si>
  <si>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</si>
  <si>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</si>
  <si>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</si>
  <si>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</si>
  <si>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</si>
  <si>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</si>
  <si>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</si>
  <si>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</si>
  <si>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</si>
  <si>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</si>
  <si>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</si>
  <si>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</si>
  <si>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</si>
  <si>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</si>
  <si>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</si>
  <si>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</si>
  <si>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</si>
  <si>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</si>
  <si>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</si>
  <si>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</si>
  <si>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</si>
  <si>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</si>
  <si>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</si>
  <si>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</si>
  <si>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</si>
  <si>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</si>
  <si>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</si>
  <si>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</si>
  <si>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</si>
  <si>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</si>
  <si>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</si>
  <si>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</si>
  <si>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</si>
  <si>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</si>
  <si>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</si>
  <si>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</si>
  <si>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</si>
  <si>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</si>
  <si>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</si>
  <si>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</si>
  <si>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</si>
  <si>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</si>
  <si>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</si>
  <si>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</si>
  <si>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</si>
  <si>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</si>
  <si>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</si>
  <si>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</si>
  <si>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</si>
  <si>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</si>
  <si>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</si>
  <si>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</si>
  <si>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</si>
  <si>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</si>
  <si>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</si>
  <si>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</si>
  <si>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</si>
  <si>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</si>
  <si>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</si>
  <si>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</si>
  <si>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</si>
  <si>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</si>
  <si>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</si>
  <si>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</si>
  <si>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</si>
  <si>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</si>
  <si>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</si>
  <si>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</si>
  <si>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</si>
  <si>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</si>
  <si>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</si>
  <si>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</si>
  <si>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</si>
  <si>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</si>
  <si>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</si>
  <si>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</si>
  <si>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</si>
  <si>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</si>
  <si>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</si>
  <si>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</si>
  <si>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</si>
  <si>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</si>
  <si>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</si>
  <si>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</si>
  <si>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</si>
  <si>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</si>
  <si>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</si>
  <si>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</si>
  <si>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</si>
  <si>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</si>
  <si>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</si>
  <si>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</si>
  <si>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</si>
  <si>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</si>
  <si>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</si>
  <si>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</si>
  <si>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</si>
  <si>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</si>
  <si>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</si>
  <si>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</si>
  <si>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</si>
  <si>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</si>
  <si>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</si>
  <si>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</si>
  <si>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</si>
  <si>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</si>
  <si>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</si>
  <si>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</si>
  <si>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</si>
  <si>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</si>
  <si>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</si>
  <si>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</si>
  <si>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</si>
  <si>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</si>
  <si>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</si>
  <si>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</si>
  <si>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</si>
  <si>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</si>
  <si>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</si>
  <si>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</si>
  <si>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</si>
  <si>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</si>
  <si>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</si>
  <si>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</si>
  <si>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</si>
  <si>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</si>
  <si>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</si>
  <si>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</si>
  <si>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</si>
  <si>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</si>
  <si>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</si>
  <si>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</si>
  <si>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</si>
  <si>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</si>
  <si>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</si>
  <si>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</si>
  <si>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</si>
  <si>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</si>
  <si>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</si>
  <si>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</si>
  <si>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</si>
  <si>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</si>
  <si>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</si>
  <si>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</si>
  <si>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</si>
  <si>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</si>
  <si>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</si>
  <si>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</si>
  <si>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</si>
  <si>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</si>
  <si>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</si>
  <si>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</si>
  <si>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</si>
  <si>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</si>
  <si>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</si>
  <si>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</si>
  <si>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</si>
  <si>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</si>
  <si>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</si>
  <si>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</si>
  <si>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</si>
  <si>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</si>
  <si>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</si>
  <si>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</si>
  <si>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</si>
  <si>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</si>
  <si>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</si>
  <si>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</si>
  <si>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</si>
  <si>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</si>
  <si>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</si>
  <si>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</si>
  <si>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</si>
  <si>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</si>
  <si>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</si>
  <si>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</si>
  <si>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</si>
  <si>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</si>
  <si>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</si>
  <si>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</si>
  <si>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</si>
  <si>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</si>
  <si>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</si>
  <si>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</si>
  <si>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</si>
  <si>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</si>
  <si>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</si>
  <si>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</si>
  <si>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</si>
  <si>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</si>
  <si>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</si>
  <si>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</si>
  <si>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</si>
  <si>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</si>
  <si>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</si>
  <si>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</si>
  <si>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</si>
  <si>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</si>
  <si>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</si>
  <si>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</si>
  <si>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</si>
  <si>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</si>
  <si>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</si>
  <si>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</si>
  <si>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</si>
  <si>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</si>
  <si>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</si>
  <si>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</si>
  <si>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</si>
  <si>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</si>
  <si>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</si>
  <si>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</si>
  <si>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</si>
  <si>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</si>
  <si>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</si>
  <si>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</si>
  <si>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</si>
  <si>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</si>
  <si>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</si>
  <si>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</si>
  <si>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</si>
  <si>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</si>
  <si>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</si>
  <si>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</si>
  <si>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</si>
  <si>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</si>
  <si>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</si>
  <si>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</si>
  <si>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</si>
  <si>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</si>
  <si>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</si>
  <si>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</si>
  <si>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</si>
  <si>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</si>
  <si>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</si>
  <si>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</si>
  <si>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</si>
  <si>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</si>
  <si>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</si>
  <si>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</si>
  <si>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</si>
  <si>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</si>
  <si>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</si>
  <si>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</si>
  <si>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</si>
  <si>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</si>
  <si>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</si>
  <si>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</si>
  <si>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</si>
  <si>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</si>
  <si>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</si>
  <si>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</si>
  <si>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</si>
  <si>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</si>
  <si>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</si>
  <si>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</si>
  <si>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</si>
  <si>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</si>
  <si>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</si>
  <si>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</si>
  <si>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</si>
  <si>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</si>
  <si>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</si>
  <si>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</si>
  <si>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</si>
  <si>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</si>
  <si>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</si>
  <si>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</si>
  <si>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</si>
  <si>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</si>
  <si>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</si>
  <si>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</si>
  <si>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</si>
  <si>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</si>
  <si>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</si>
  <si>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</si>
  <si>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</si>
  <si>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</si>
  <si>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</si>
  <si>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</si>
  <si>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</si>
  <si>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</si>
  <si>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</si>
  <si>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</si>
  <si>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</si>
  <si>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</si>
  <si>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</si>
  <si>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</si>
  <si>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</si>
  <si>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</si>
  <si>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</si>
  <si>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</si>
  <si>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</si>
  <si>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</si>
  <si>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</si>
  <si>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</si>
  <si>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</si>
  <si>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</si>
  <si>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</si>
  <si>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</si>
  <si>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</si>
  <si>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</si>
  <si>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</si>
  <si>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</si>
  <si>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</si>
  <si>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</si>
  <si>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</si>
  <si>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</si>
  <si>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</si>
  <si>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</si>
  <si>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</si>
  <si>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</si>
  <si>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</si>
  <si>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</si>
  <si>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</si>
  <si>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</si>
  <si>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</si>
  <si>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</si>
  <si>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</si>
  <si>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</si>
  <si>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</si>
  <si>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</si>
  <si>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</si>
  <si>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</si>
  <si>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</si>
  <si>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</si>
  <si>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</si>
  <si>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</si>
  <si>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</si>
  <si>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</si>
  <si>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</si>
  <si>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</si>
  <si>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</si>
  <si>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</si>
  <si>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</si>
  <si>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</si>
  <si>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</si>
  <si>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</si>
  <si>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</si>
  <si>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</si>
  <si>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</si>
  <si>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</si>
  <si>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</si>
  <si>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</si>
  <si>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</si>
  <si>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</si>
  <si>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</si>
  <si>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</si>
  <si>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</si>
  <si>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</si>
  <si>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</si>
  <si>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</si>
  <si>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</si>
  <si>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</si>
  <si>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</si>
  <si>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</si>
  <si>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</si>
  <si>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</si>
  <si>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</si>
  <si>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</si>
  <si>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</si>
  <si>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</si>
  <si>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</si>
  <si>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</si>
  <si>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</si>
  <si>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</si>
  <si>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</si>
  <si>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</si>
  <si>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</si>
  <si>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</si>
  <si>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</si>
  <si>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</si>
  <si>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</si>
  <si>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</si>
  <si>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</si>
  <si>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</si>
  <si>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</si>
  <si>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</si>
  <si>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</si>
  <si>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</si>
  <si>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</si>
  <si>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</si>
  <si>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</si>
  <si>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</si>
  <si>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</si>
  <si>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</si>
  <si>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</si>
  <si>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</si>
  <si>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</si>
  <si>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</si>
  <si>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</si>
  <si>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</si>
  <si>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</si>
  <si>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</si>
  <si>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</si>
  <si>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</si>
  <si>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</si>
  <si>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</si>
  <si>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</si>
  <si>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</si>
  <si>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</si>
  <si>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</si>
  <si>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</si>
  <si>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</si>
  <si>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</si>
  <si>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</si>
  <si>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</si>
  <si>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</si>
  <si>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</si>
  <si>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</si>
  <si>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</si>
  <si>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</si>
  <si>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</si>
  <si>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</si>
  <si>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</si>
  <si>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</si>
  <si>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</si>
  <si>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</si>
  <si>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</si>
  <si>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</si>
  <si>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</si>
  <si>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</si>
  <si>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</si>
  <si>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</si>
  <si>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</si>
  <si>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</si>
  <si>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</si>
  <si>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</si>
  <si>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</si>
  <si>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</si>
  <si>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</si>
  <si>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</si>
  <si>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</si>
  <si>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</si>
  <si>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</si>
  <si>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</si>
  <si>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</si>
  <si>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</si>
  <si>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</si>
  <si>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</si>
  <si>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</si>
  <si>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</si>
  <si>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</si>
  <si>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</si>
  <si>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</si>
  <si>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</si>
  <si>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</si>
  <si>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</si>
  <si>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</si>
  <si>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</si>
  <si>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</si>
  <si>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</si>
  <si>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</si>
  <si>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</si>
  <si>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</si>
  <si>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</si>
  <si>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</si>
  <si>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</si>
  <si>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</si>
  <si>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</si>
  <si>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</si>
  <si>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</si>
  <si>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</si>
  <si>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</si>
  <si>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</si>
  <si>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</si>
  <si>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</si>
  <si>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</si>
  <si>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</si>
  <si>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</si>
  <si>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</si>
  <si>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</si>
  <si>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</si>
  <si>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</si>
  <si>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</si>
  <si>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</si>
  <si>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</si>
  <si>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</si>
  <si>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</si>
  <si>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</si>
  <si>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</si>
  <si>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</si>
  <si>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</si>
  <si>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</si>
  <si>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</si>
  <si>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</si>
  <si>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</si>
  <si>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</si>
  <si>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</si>
  <si>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</si>
  <si>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</si>
  <si>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</si>
  <si>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</si>
  <si>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</si>
  <si>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</si>
  <si>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</si>
  <si>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</si>
  <si>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</si>
  <si>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</si>
  <si>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</si>
  <si>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</si>
  <si>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</si>
  <si>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</si>
  <si>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</si>
  <si>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</si>
  <si>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</si>
  <si>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</si>
  <si>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</si>
  <si>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</si>
  <si>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</si>
  <si>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</si>
  <si>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</si>
  <si>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</si>
  <si>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</si>
  <si>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</si>
  <si>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</si>
  <si>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</si>
  <si>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</si>
  <si>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</si>
  <si>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</si>
  <si>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</si>
  <si>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</si>
  <si>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</si>
  <si>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</si>
  <si>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</si>
  <si>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</si>
  <si>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</si>
  <si>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</si>
  <si>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</si>
  <si>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</si>
  <si>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</si>
  <si>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</si>
  <si>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</si>
  <si>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</si>
  <si>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</si>
  <si>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</si>
  <si>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</si>
  <si>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</si>
  <si>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</si>
  <si>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</si>
  <si>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</si>
  <si>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</si>
  <si>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</si>
  <si>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</si>
  <si>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</si>
  <si>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</si>
  <si>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</si>
  <si>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</si>
  <si>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</si>
  <si>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</si>
  <si>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</si>
  <si>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</si>
  <si>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</si>
  <si>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</si>
  <si>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</si>
  <si>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</si>
  <si>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</si>
  <si>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</si>
  <si>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</si>
  <si>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</si>
  <si>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</si>
  <si>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</si>
  <si>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</si>
  <si>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</si>
  <si>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</si>
  <si>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</si>
  <si>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</si>
  <si>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</si>
  <si>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</si>
  <si>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</si>
  <si>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</si>
  <si>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</si>
  <si>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</si>
  <si>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</si>
  <si>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</si>
  <si>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</si>
  <si>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</si>
  <si>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</si>
  <si>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</si>
  <si>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</si>
  <si>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</si>
  <si>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</si>
  <si>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</si>
  <si>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</si>
  <si>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</si>
  <si>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</si>
  <si>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</si>
  <si>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</si>
  <si>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</si>
  <si>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</si>
  <si>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</si>
  <si>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</si>
  <si>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</si>
  <si>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</si>
  <si>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</si>
  <si>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</si>
  <si>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</si>
  <si>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</si>
  <si>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</si>
  <si>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</si>
  <si>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</si>
  <si>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</si>
  <si>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</si>
  <si>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</si>
  <si>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</si>
  <si>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</si>
  <si>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</si>
  <si>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</si>
  <si>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</si>
  <si>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</si>
  <si>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</si>
  <si>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</si>
  <si>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</si>
  <si>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</si>
  <si>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</si>
  <si>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</si>
  <si>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</si>
  <si>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</si>
  <si>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</si>
  <si>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</si>
  <si>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</si>
  <si>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</si>
  <si>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</si>
  <si>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</si>
  <si>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</si>
  <si>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</si>
  <si>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</si>
  <si>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</si>
  <si>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</si>
  <si>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</si>
  <si>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</si>
  <si>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</si>
  <si>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</si>
  <si>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</si>
  <si>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</si>
  <si>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</si>
  <si>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</si>
  <si>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</si>
  <si>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</si>
  <si>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</si>
  <si>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</si>
  <si>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</si>
  <si>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</si>
  <si>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</si>
  <si>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</si>
  <si>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</si>
  <si>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</si>
  <si>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</si>
  <si>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</si>
  <si>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</si>
  <si>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</si>
  <si>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</si>
  <si>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</si>
  <si>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</si>
  <si>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</si>
  <si>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</si>
  <si>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</si>
  <si>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</si>
  <si>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</si>
  <si>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</si>
  <si>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</si>
  <si>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</si>
  <si>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</si>
  <si>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</si>
  <si>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</si>
  <si>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</si>
  <si>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</si>
  <si>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</si>
  <si>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</si>
  <si>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</si>
  <si>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</si>
  <si>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</si>
  <si>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</si>
  <si>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</si>
  <si>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</si>
  <si>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</si>
  <si>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</si>
  <si>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</si>
  <si>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</si>
  <si>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</si>
  <si>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</si>
  <si>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</si>
  <si>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</si>
  <si>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</si>
  <si>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</si>
  <si>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</si>
  <si>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</si>
  <si>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</si>
  <si>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</si>
  <si>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</si>
  <si>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</si>
  <si>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</si>
  <si>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</si>
  <si>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</si>
  <si>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</si>
  <si>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</si>
  <si>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</si>
  <si>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</si>
  <si>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</si>
  <si>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</si>
  <si>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</si>
  <si>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</si>
  <si>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</si>
  <si>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</si>
  <si>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</si>
  <si>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</si>
  <si>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</si>
  <si>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</si>
  <si>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</si>
  <si>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</si>
  <si>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</si>
  <si>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</si>
  <si>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</si>
  <si>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</si>
  <si>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</si>
  <si>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</si>
  <si>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</si>
  <si>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</si>
  <si>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</si>
  <si>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</si>
  <si>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</si>
  <si>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</si>
  <si>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</si>
  <si>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</si>
  <si>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</si>
  <si>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</si>
  <si>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</si>
  <si>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</si>
  <si>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</si>
  <si>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</si>
  <si>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</si>
  <si>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</si>
  <si>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</si>
  <si>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</si>
  <si>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</si>
  <si>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</si>
  <si>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</si>
  <si>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</si>
  <si>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</si>
  <si>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</si>
  <si>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</si>
  <si>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</si>
  <si>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</si>
  <si>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</si>
  <si>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</si>
  <si>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</si>
  <si>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</si>
  <si>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</si>
  <si>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</si>
  <si>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</si>
  <si>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</si>
  <si>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</si>
  <si>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</si>
  <si>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</si>
  <si>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</si>
  <si>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</si>
  <si>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</si>
  <si>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</si>
  <si>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</si>
  <si>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</si>
  <si>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</si>
  <si>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</si>
  <si>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</si>
  <si>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</si>
  <si>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</si>
  <si>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</si>
  <si>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</si>
  <si>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</si>
  <si>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</si>
  <si>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</si>
  <si>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</si>
  <si>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</si>
  <si>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</si>
  <si>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</si>
  <si>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</si>
  <si>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</si>
  <si>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</si>
  <si>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</si>
  <si>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</si>
  <si>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</si>
  <si>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</si>
  <si>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</si>
  <si>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</si>
  <si>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</si>
  <si>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</si>
  <si>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</si>
  <si>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</si>
  <si>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</si>
  <si>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</si>
  <si>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</si>
  <si>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</si>
  <si>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</si>
  <si>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</si>
  <si>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</si>
  <si>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</si>
  <si>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</si>
  <si>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</si>
  <si>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</si>
  <si>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</si>
  <si>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</si>
  <si>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</si>
  <si>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</si>
  <si>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</si>
  <si>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</si>
  <si>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</si>
  <si>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</si>
  <si>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</si>
  <si>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</si>
  <si>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</si>
  <si>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</si>
  <si>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</si>
  <si>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</si>
  <si>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</si>
  <si>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</si>
  <si>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</si>
  <si>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</si>
  <si>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</si>
  <si>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</si>
  <si>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</si>
  <si>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</si>
  <si>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</si>
  <si>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</si>
  <si>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</si>
  <si>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</si>
  <si>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</si>
  <si>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</si>
  <si>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</si>
  <si>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</si>
  <si>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</si>
  <si>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</si>
  <si>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</si>
  <si>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</si>
  <si>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</si>
  <si>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</si>
  <si>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</si>
  <si>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</si>
  <si>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</si>
  <si>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</si>
  <si>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</si>
  <si>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</si>
  <si>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</si>
  <si>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</si>
  <si>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</si>
  <si>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</si>
  <si>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</si>
  <si>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</si>
  <si>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</si>
  <si>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</si>
  <si>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</si>
  <si>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</si>
  <si>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</si>
  <si>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</si>
  <si>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</si>
  <si>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</si>
  <si>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</si>
  <si>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</si>
  <si>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</si>
  <si>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</si>
  <si>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</si>
  <si>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</si>
  <si>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</si>
  <si>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</si>
  <si>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</si>
  <si>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</si>
  <si>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</si>
  <si>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</si>
  <si>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</si>
  <si>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</si>
  <si>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</si>
  <si>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</si>
  <si>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</si>
  <si>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</si>
  <si>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</si>
  <si>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</si>
  <si>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</si>
  <si>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</si>
  <si>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</si>
  <si>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</si>
  <si>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</si>
  <si>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</si>
  <si>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</si>
  <si>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</si>
  <si>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</si>
  <si>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</si>
  <si>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</si>
  <si>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</si>
  <si>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</si>
  <si>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</si>
  <si>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</si>
  <si>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</si>
  <si>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</si>
  <si>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</si>
  <si>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</si>
  <si>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</si>
  <si>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</si>
  <si>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</si>
  <si>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</si>
  <si>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</si>
  <si>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</si>
  <si>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</si>
  <si>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</si>
  <si>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</si>
  <si>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</si>
  <si>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</si>
  <si>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</si>
  <si>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</si>
  <si>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</si>
  <si>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</si>
  <si>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</si>
  <si>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</si>
  <si>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</si>
  <si>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</si>
  <si>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</si>
  <si>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</si>
  <si>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</si>
  <si>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</si>
  <si>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</si>
  <si>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</si>
  <si>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</si>
  <si>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</si>
  <si>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</si>
  <si>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</si>
  <si>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</si>
  <si>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</si>
  <si>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</si>
  <si>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</si>
  <si>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</si>
  <si>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</si>
  <si>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</si>
  <si>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</si>
  <si>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</si>
  <si>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</si>
  <si>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</si>
  <si>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</si>
  <si>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</si>
  <si>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</si>
  <si>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</si>
  <si>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</si>
  <si>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</si>
  <si>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</si>
  <si>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</si>
  <si>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</si>
  <si>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</si>
  <si>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</si>
  <si>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</si>
  <si>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</si>
  <si>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</si>
  <si>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</si>
  <si>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</si>
  <si>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</si>
  <si>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</si>
  <si>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</si>
  <si>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</si>
  <si>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</si>
  <si>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</si>
  <si>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</si>
  <si>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</si>
  <si>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</si>
  <si>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</si>
  <si>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</si>
  <si>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</si>
  <si>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</si>
  <si>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</si>
  <si>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</si>
  <si>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</si>
  <si>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</si>
  <si>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</si>
  <si>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</si>
  <si>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</si>
  <si>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</si>
  <si>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</si>
  <si>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</si>
  <si>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</si>
  <si>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</si>
  <si>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</si>
  <si>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</si>
  <si>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</si>
  <si>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</si>
  <si>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</si>
  <si>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</si>
  <si>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</si>
  <si>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</si>
  <si>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</si>
  <si>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</si>
  <si>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</si>
  <si>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</si>
  <si>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</si>
  <si>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</si>
  <si>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</si>
  <si>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</si>
  <si>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</si>
  <si>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</si>
  <si>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</si>
  <si>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</si>
  <si>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</si>
  <si>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</si>
  <si>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</si>
  <si>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</si>
  <si>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</si>
  <si>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</si>
  <si>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</si>
  <si>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</si>
  <si>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</si>
  <si>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</si>
  <si>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</si>
  <si>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</si>
  <si>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</si>
  <si>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</si>
  <si>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</si>
  <si>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</si>
  <si>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</si>
  <si>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</si>
  <si>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</si>
  <si>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</si>
  <si>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</si>
  <si>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</si>
  <si>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</si>
  <si>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</si>
  <si>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</si>
  <si>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</si>
  <si>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</si>
  <si>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</si>
  <si>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</si>
  <si>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</si>
  <si>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</si>
  <si>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</si>
  <si>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</si>
  <si>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</si>
  <si>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</si>
  <si>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</si>
  <si>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</si>
  <si>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</si>
  <si>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</si>
  <si>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</si>
  <si>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</si>
  <si>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</si>
  <si>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</si>
  <si>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</si>
  <si>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</si>
  <si>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</si>
  <si>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</si>
  <si>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</si>
  <si>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</si>
  <si>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</si>
  <si>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</si>
  <si>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</si>
  <si>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</si>
  <si>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</si>
  <si>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</si>
  <si>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</si>
  <si>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</si>
  <si>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</si>
  <si>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</si>
  <si>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</si>
  <si>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</si>
  <si>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</si>
  <si>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</si>
  <si>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</si>
  <si>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</si>
  <si>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</si>
  <si>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</si>
  <si>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</si>
  <si>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</si>
  <si>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</si>
  <si>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</si>
  <si>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</si>
  <si>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</si>
  <si>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</si>
  <si>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</si>
  <si>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</si>
  <si>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</si>
  <si>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</si>
  <si>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</si>
  <si>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</si>
  <si>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</si>
  <si>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</si>
  <si>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</si>
  <si>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</si>
  <si>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</si>
  <si>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</si>
  <si>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</si>
  <si>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</si>
  <si>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</si>
  <si>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</si>
  <si>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</si>
  <si>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</si>
  <si>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</si>
  <si>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</si>
  <si>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</si>
  <si>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</si>
  <si>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</si>
  <si>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</si>
  <si>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</si>
  <si>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</si>
  <si>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</si>
  <si>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</si>
  <si>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</si>
  <si>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</si>
  <si>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</si>
  <si>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</si>
  <si>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</si>
  <si>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</si>
  <si>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</si>
  <si>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</si>
  <si>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</si>
  <si>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</si>
  <si>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</si>
  <si>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</si>
  <si>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</si>
  <si>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</si>
  <si>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</si>
  <si>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</si>
  <si>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</si>
  <si>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</si>
  <si>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</si>
  <si>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</si>
  <si>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</si>
  <si>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</si>
  <si>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</si>
  <si>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</si>
  <si>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</si>
  <si>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</si>
  <si>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</si>
  <si>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</si>
  <si>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</si>
  <si>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</si>
  <si>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</si>
  <si>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</si>
  <si>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</si>
  <si>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</si>
  <si>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</si>
  <si>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</si>
  <si>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</si>
  <si>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</si>
  <si>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</si>
  <si>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</si>
  <si>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</si>
  <si>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</si>
  <si>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</si>
  <si>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</si>
  <si>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</si>
  <si>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</si>
  <si>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</si>
  <si>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</si>
  <si>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</si>
  <si>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</si>
  <si>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</si>
  <si>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</si>
  <si>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</si>
  <si>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</si>
  <si>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</si>
  <si>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</si>
  <si>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</si>
  <si>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</si>
  <si>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</si>
  <si>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</si>
  <si>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</si>
  <si>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</si>
  <si>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</si>
  <si>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</si>
  <si>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</si>
  <si>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</si>
  <si>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</si>
  <si>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</si>
  <si>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</si>
  <si>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</si>
  <si>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</si>
  <si>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</si>
  <si>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</si>
  <si>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</si>
  <si>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</si>
  <si>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</si>
  <si>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</si>
  <si>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</si>
  <si>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</si>
  <si>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</si>
  <si>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</si>
  <si>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</si>
  <si>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</si>
  <si>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</si>
  <si>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</si>
  <si>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</si>
  <si>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</si>
  <si>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</si>
  <si>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</si>
  <si>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</si>
  <si>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</si>
  <si>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</si>
  <si>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</si>
  <si>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</si>
  <si>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</si>
  <si>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</si>
  <si>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</si>
  <si>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</si>
  <si>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</si>
  <si>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</si>
  <si>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</si>
  <si>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</si>
  <si>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</si>
  <si>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</si>
  <si>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</si>
  <si>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</si>
  <si>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</si>
  <si>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</si>
  <si>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</si>
  <si>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</si>
  <si>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</si>
  <si>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</si>
  <si>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</si>
  <si>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</si>
  <si>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</si>
  <si>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</si>
  <si>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</si>
  <si>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</si>
  <si>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</si>
  <si>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</si>
  <si>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</si>
  <si>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</si>
  <si>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</si>
  <si>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</si>
  <si>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</si>
  <si>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</si>
  <si>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</si>
  <si>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</si>
  <si>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</si>
  <si>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</si>
  <si>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</si>
  <si>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</si>
  <si>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</si>
  <si>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</si>
  <si>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</si>
  <si>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</si>
  <si>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</si>
  <si>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</si>
  <si>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</si>
  <si>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</si>
  <si>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</si>
  <si>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</si>
  <si>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</si>
  <si>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</si>
  <si>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</si>
  <si>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</si>
  <si>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</si>
  <si>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</si>
  <si>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</si>
  <si>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</si>
  <si>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</si>
  <si>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</si>
  <si>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</si>
  <si>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</si>
  <si>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</si>
  <si>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</si>
  <si>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</si>
  <si>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</si>
  <si>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</si>
  <si>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</si>
  <si>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</si>
  <si>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</si>
  <si>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</si>
  <si>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</si>
  <si>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</si>
  <si>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</si>
  <si>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</si>
  <si>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</si>
  <si>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</si>
  <si>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</si>
  <si>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</si>
  <si>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</si>
  <si>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</si>
  <si>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</si>
  <si>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</si>
  <si>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</si>
  <si>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</si>
  <si>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</si>
  <si>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</si>
  <si>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</si>
  <si>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</si>
  <si>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</si>
  <si>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</si>
  <si>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</si>
  <si>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</si>
  <si>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</si>
  <si>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</si>
  <si>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</si>
  <si>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</si>
  <si>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</si>
  <si>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</si>
  <si>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</si>
  <si>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</si>
  <si>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</si>
  <si>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</si>
  <si>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</si>
  <si>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</si>
  <si>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</si>
  <si>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</si>
  <si>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</si>
  <si>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</si>
  <si>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</si>
  <si>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</si>
  <si>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</si>
  <si>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</si>
  <si>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</si>
  <si>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</si>
  <si>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</si>
  <si>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</si>
  <si>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</si>
  <si>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</si>
  <si>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</si>
  <si>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</si>
  <si>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</si>
  <si>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</si>
  <si>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</si>
  <si>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</si>
  <si>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</si>
  <si>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</si>
  <si>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</si>
  <si>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</si>
  <si>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</si>
  <si>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</si>
  <si>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</si>
  <si>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</si>
  <si>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</si>
  <si>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</si>
  <si>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</si>
  <si>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</si>
  <si>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</si>
  <si>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</si>
  <si>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</si>
  <si>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</si>
  <si>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</si>
  <si>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</si>
  <si>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</si>
  <si>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</si>
  <si>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</si>
  <si>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</si>
  <si>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</si>
  <si>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</si>
  <si>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</si>
  <si>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</si>
  <si>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</si>
  <si>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</si>
  <si>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</si>
  <si>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</si>
  <si>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</si>
  <si>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</si>
  <si>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</si>
  <si>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</si>
  <si>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</si>
  <si>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</si>
  <si>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</si>
  <si>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</si>
  <si>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</si>
  <si>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</si>
  <si>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</si>
  <si>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</si>
  <si>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</si>
  <si>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</si>
  <si>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</si>
  <si>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</si>
  <si>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</si>
  <si>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</si>
  <si>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</si>
  <si>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</si>
  <si>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</si>
  <si>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</si>
  <si>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</si>
  <si>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</si>
  <si>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</si>
  <si>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</si>
  <si>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</si>
  <si>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</si>
  <si>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</si>
  <si>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</si>
  <si>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</si>
  <si>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</si>
  <si>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</si>
  <si>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</si>
  <si>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</si>
  <si>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</si>
  <si>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</si>
  <si>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</si>
  <si>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</si>
  <si>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</si>
  <si>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</si>
  <si>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</si>
  <si>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</si>
  <si>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</si>
  <si>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</si>
  <si>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</si>
  <si>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</si>
  <si>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</si>
  <si>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</si>
  <si>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</si>
  <si>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</si>
  <si>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</si>
  <si>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</si>
  <si>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</si>
  <si>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</si>
  <si>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</si>
  <si>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</si>
  <si>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</si>
  <si>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</si>
  <si>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</si>
  <si>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</si>
  <si>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</si>
  <si>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</si>
  <si>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</si>
  <si>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</si>
  <si>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</si>
  <si>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</si>
  <si>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</si>
  <si>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</si>
  <si>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</si>
  <si>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</si>
  <si>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</si>
  <si>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</si>
  <si>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</si>
  <si>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</si>
  <si>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</si>
  <si>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</si>
  <si>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</si>
  <si>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</si>
  <si>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</si>
  <si>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</si>
  <si>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</si>
  <si>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</si>
  <si>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</si>
  <si>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</si>
  <si>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</si>
  <si>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</si>
  <si>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</si>
  <si>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</si>
  <si>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</si>
  <si>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</si>
  <si>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</si>
  <si>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</si>
  <si>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</si>
  <si>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</si>
  <si>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</si>
  <si>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</si>
  <si>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</si>
  <si>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</si>
  <si>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</si>
  <si>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</si>
  <si>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</si>
  <si>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</si>
  <si>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</si>
  <si>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</si>
  <si>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</si>
  <si>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</si>
  <si>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</si>
  <si>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</si>
  <si>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</si>
  <si>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</si>
  <si>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</si>
  <si>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</si>
  <si>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</si>
  <si>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</si>
  <si>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</si>
  <si>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</si>
  <si>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</si>
  <si>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</si>
  <si>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</si>
  <si>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</si>
  <si>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</si>
  <si>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</si>
  <si>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</si>
  <si>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</si>
  <si>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</si>
  <si>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</si>
  <si>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</si>
  <si>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</si>
  <si>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</si>
  <si>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</si>
  <si>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</si>
  <si>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</si>
  <si>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</si>
  <si>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</si>
  <si>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</si>
  <si>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</si>
  <si>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</si>
  <si>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</si>
  <si>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</si>
  <si>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</si>
  <si>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</si>
  <si>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</si>
  <si>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</si>
  <si>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</si>
  <si>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</si>
  <si>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</si>
  <si>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</si>
  <si>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</si>
  <si>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</si>
  <si>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</si>
  <si>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</si>
  <si>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</si>
  <si>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</si>
  <si>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</si>
  <si>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</si>
  <si>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</si>
  <si>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</si>
  <si>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</si>
  <si>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</si>
  <si>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</si>
  <si>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</si>
  <si>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</si>
  <si>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</si>
  <si>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</si>
  <si>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</si>
  <si>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</si>
  <si>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</si>
  <si>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</si>
  <si>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</si>
  <si>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</si>
  <si>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</si>
  <si>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</si>
  <si>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</si>
  <si>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</si>
  <si>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</si>
  <si>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</si>
  <si>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</si>
  <si>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</si>
  <si>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</si>
  <si>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</si>
  <si>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</si>
  <si>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</si>
  <si>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</si>
  <si>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</si>
  <si>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</si>
  <si>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</si>
  <si>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</si>
  <si>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</si>
  <si>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</si>
  <si>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</si>
  <si>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</si>
  <si>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</si>
  <si>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</si>
  <si>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</si>
  <si>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</si>
  <si>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</si>
  <si>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</si>
  <si>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</si>
  <si>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</si>
  <si>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</si>
  <si>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</si>
  <si>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</si>
  <si>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</si>
  <si>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</si>
  <si>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</si>
  <si>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</si>
  <si>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</si>
  <si>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</si>
  <si>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</si>
  <si>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</si>
  <si>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</si>
  <si>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</si>
  <si>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</si>
  <si>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</si>
  <si>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</si>
  <si>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</si>
  <si>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</si>
  <si>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</si>
  <si>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</si>
  <si>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</si>
  <si>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</si>
  <si>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</si>
  <si>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</si>
  <si>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</si>
  <si>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</si>
  <si>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</si>
  <si>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</si>
  <si>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</si>
  <si>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</si>
  <si>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</si>
  <si>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</si>
  <si>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</si>
  <si>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</si>
  <si>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</si>
  <si>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</si>
  <si>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</si>
  <si>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</si>
  <si>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</si>
  <si>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</si>
  <si>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</si>
  <si>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</si>
  <si>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</si>
  <si>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</si>
  <si>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</si>
  <si>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</si>
  <si>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</si>
  <si>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</si>
  <si>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</si>
  <si>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</si>
  <si>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</si>
  <si>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</si>
  <si>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</si>
  <si>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</si>
  <si>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</si>
  <si>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</si>
  <si>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</si>
  <si>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</si>
  <si>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</si>
  <si>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</si>
  <si>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</si>
  <si>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</si>
  <si>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</si>
  <si>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</si>
  <si>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</si>
  <si>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</si>
  <si>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</si>
  <si>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</si>
  <si>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</si>
  <si>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</si>
  <si>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</si>
  <si>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</si>
  <si>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</si>
  <si>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</si>
  <si>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</si>
  <si>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</si>
  <si>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</si>
  <si>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</si>
  <si>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</si>
  <si>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</si>
  <si>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</si>
  <si>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</si>
  <si>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</si>
  <si>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</si>
  <si>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</si>
  <si>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</si>
  <si>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</si>
  <si>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</si>
  <si>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</si>
  <si>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</si>
  <si>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</si>
  <si>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</si>
  <si>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</si>
  <si>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</si>
  <si>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</si>
  <si>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</si>
  <si>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</si>
  <si>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</si>
  <si>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</si>
  <si>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</si>
  <si>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</si>
  <si>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</si>
  <si>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</si>
  <si>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</si>
  <si>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</si>
  <si>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</si>
  <si>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</si>
  <si>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</si>
  <si>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</si>
  <si>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</si>
  <si>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</si>
  <si>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</si>
  <si>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</si>
  <si>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</si>
  <si>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</si>
  <si>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</si>
  <si>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</si>
  <si>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</si>
  <si>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</si>
  <si>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</si>
  <si>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</si>
  <si>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</si>
  <si>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</si>
  <si>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</si>
  <si>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</si>
  <si>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</si>
  <si>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</si>
  <si>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</si>
  <si>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</si>
  <si>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</si>
  <si>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</si>
  <si>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</si>
  <si>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</si>
  <si>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</si>
  <si>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</si>
  <si>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</si>
  <si>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</si>
  <si>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</si>
  <si>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</si>
  <si>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</si>
  <si>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</si>
  <si>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</si>
  <si>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</si>
  <si>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</si>
  <si>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</si>
  <si>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</si>
  <si>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</si>
  <si>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</si>
  <si>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</si>
  <si>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</si>
  <si>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</si>
  <si>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</si>
  <si>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</si>
  <si>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</si>
  <si>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</si>
  <si>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</si>
  <si>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</si>
  <si>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</si>
  <si>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</si>
  <si>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</si>
  <si>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</si>
  <si>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</si>
  <si>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</si>
  <si>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</si>
  <si>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</si>
  <si>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</si>
  <si>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</si>
  <si>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</si>
  <si>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</si>
  <si>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</si>
  <si>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</si>
  <si>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</si>
  <si>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</si>
  <si>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</si>
  <si>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</si>
  <si>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</si>
  <si>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</si>
  <si>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</si>
  <si>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</si>
  <si>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</si>
  <si>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</si>
  <si>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</si>
  <si>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</si>
  <si>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</si>
  <si>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</si>
  <si>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</si>
  <si>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</si>
  <si>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</si>
  <si>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</si>
  <si>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</si>
  <si>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</si>
  <si>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</si>
  <si>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</si>
  <si>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</si>
  <si>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</si>
  <si>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</si>
  <si>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</si>
  <si>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</si>
  <si>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</si>
  <si>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</si>
  <si>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</si>
  <si>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</si>
  <si>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</si>
  <si>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</si>
  <si>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</si>
  <si>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</si>
  <si>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</si>
  <si>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</si>
  <si>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</si>
  <si>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</si>
  <si>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</si>
  <si>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</si>
  <si>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</si>
  <si>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</si>
  <si>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</si>
  <si>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</si>
  <si>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</si>
  <si>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</si>
  <si>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</si>
  <si>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</si>
  <si>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</si>
  <si>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</si>
  <si>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</si>
  <si>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</si>
  <si>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</si>
  <si>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</si>
  <si>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</si>
  <si>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</si>
  <si>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</si>
  <si>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</si>
  <si>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</si>
  <si>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</si>
  <si>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</si>
  <si>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</si>
  <si>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</si>
  <si>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</si>
  <si>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</si>
  <si>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</si>
  <si>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</si>
  <si>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</si>
  <si>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</si>
  <si>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</si>
  <si>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</si>
  <si>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</si>
  <si>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</si>
  <si>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</si>
  <si>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</si>
  <si>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</si>
  <si>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</si>
  <si>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</si>
  <si>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</si>
  <si>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</si>
  <si>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</si>
  <si>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</si>
  <si>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</si>
  <si>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</si>
  <si>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</si>
  <si>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</si>
  <si>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</si>
  <si>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</si>
  <si>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</si>
  <si>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</si>
  <si>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</si>
  <si>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</si>
  <si>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</si>
  <si>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</si>
  <si>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</si>
  <si>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</si>
  <si>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</si>
  <si>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</si>
  <si>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</si>
  <si>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</si>
  <si>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</si>
  <si>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</si>
  <si>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</si>
  <si>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</si>
  <si>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</si>
  <si>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</si>
  <si>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</si>
  <si>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</si>
  <si>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</si>
  <si>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</si>
  <si>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</si>
  <si>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</si>
  <si>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</si>
  <si>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</si>
  <si>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</si>
  <si>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</si>
  <si>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</si>
  <si>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</si>
  <si>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</si>
  <si>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</si>
  <si>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</si>
  <si>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</si>
  <si>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</si>
  <si>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</si>
  <si>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</si>
  <si>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</si>
  <si>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</si>
  <si>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</si>
  <si>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</si>
  <si>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</si>
  <si>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</si>
  <si>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</si>
  <si>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</si>
  <si>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</si>
  <si>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</si>
  <si>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</si>
  <si>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</si>
  <si>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</si>
  <si>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</si>
  <si>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</si>
  <si>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</si>
  <si>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</si>
  <si>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</si>
  <si>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</si>
  <si>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</si>
  <si>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</si>
  <si>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</si>
  <si>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</si>
  <si>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</si>
  <si>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</si>
  <si>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</si>
  <si>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</si>
  <si>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</si>
  <si>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</si>
  <si>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</si>
  <si>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</si>
  <si>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</si>
  <si>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</si>
  <si>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</si>
  <si>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</si>
  <si>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</si>
  <si>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</si>
  <si>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</si>
  <si>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</si>
  <si>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</si>
  <si>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</si>
  <si>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</si>
  <si>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</si>
  <si>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</si>
  <si>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</si>
  <si>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</si>
  <si>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</si>
  <si>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</si>
  <si>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</si>
  <si>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</si>
  <si>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</si>
  <si>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</si>
  <si>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</si>
  <si>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</si>
  <si>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</si>
  <si>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</si>
  <si>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</si>
  <si>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</si>
  <si>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</si>
  <si>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</si>
  <si>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</si>
  <si>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</si>
  <si>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</si>
  <si>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</si>
  <si>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</si>
  <si>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</si>
  <si>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</si>
  <si>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</si>
  <si>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</si>
  <si>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</si>
  <si>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</si>
  <si>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</si>
  <si>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</si>
  <si>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</si>
  <si>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</si>
  <si>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</si>
  <si>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</si>
  <si>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</si>
  <si>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</si>
  <si>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</si>
  <si>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</si>
  <si>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</si>
  <si>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</si>
  <si>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</si>
  <si>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</si>
  <si>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</si>
  <si>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</si>
  <si>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</si>
  <si>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</si>
  <si>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</si>
  <si>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</si>
  <si>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</si>
  <si>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</si>
  <si>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</si>
  <si>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</si>
  <si>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</si>
  <si>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</si>
  <si>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</si>
  <si>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</si>
  <si>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</si>
  <si>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</si>
  <si>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</si>
  <si>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</si>
  <si>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</si>
  <si>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</si>
  <si>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</si>
  <si>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</si>
  <si>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</si>
  <si>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</si>
  <si>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</si>
  <si>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</si>
  <si>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</si>
  <si>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</si>
  <si>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</si>
  <si>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</si>
  <si>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</si>
  <si>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</si>
  <si>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</si>
  <si>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</si>
  <si>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</si>
  <si>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</si>
  <si>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</si>
  <si>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</si>
  <si>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</si>
  <si>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</si>
  <si>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</si>
  <si>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</si>
  <si>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</si>
  <si>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</si>
  <si>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</si>
  <si>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</si>
  <si>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</si>
  <si>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</si>
  <si>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</si>
  <si>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</si>
  <si>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</si>
  <si>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</si>
  <si>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</si>
  <si>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</si>
  <si>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</si>
  <si>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</si>
  <si>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</si>
  <si>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</si>
  <si>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</si>
  <si>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</si>
  <si>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</si>
  <si>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</si>
  <si>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</si>
  <si>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</si>
  <si>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</si>
  <si>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</si>
  <si>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</si>
  <si>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</si>
  <si>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</si>
  <si>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</si>
  <si>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</si>
  <si>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</si>
  <si>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</si>
  <si>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</si>
  <si>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</si>
  <si>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</si>
  <si>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</si>
  <si>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</si>
  <si>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</si>
  <si>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</si>
  <si>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</si>
  <si>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</si>
  <si>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</si>
  <si>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</si>
  <si>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</si>
  <si>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</si>
  <si>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</si>
  <si>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</si>
  <si>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</si>
  <si>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</si>
  <si>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</si>
  <si>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</si>
  <si>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</si>
  <si>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</si>
  <si>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</si>
  <si>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</si>
  <si>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</si>
  <si>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</si>
  <si>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</si>
  <si>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</si>
  <si>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</si>
  <si>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</si>
  <si>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</si>
  <si>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</si>
  <si>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</si>
  <si>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</si>
  <si>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</si>
  <si>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</si>
  <si>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</si>
  <si>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</si>
  <si>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</si>
  <si>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</si>
  <si>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</si>
  <si>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</si>
  <si>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</si>
  <si>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</si>
  <si>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</si>
  <si>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</si>
  <si>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</si>
  <si>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</si>
  <si>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</si>
  <si>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</si>
  <si>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</si>
  <si>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</si>
  <si>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</si>
  <si>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</si>
  <si>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</si>
  <si>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</si>
  <si>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</si>
  <si>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</si>
  <si>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</si>
  <si>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</si>
  <si>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</si>
  <si>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</si>
  <si>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</si>
  <si>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</si>
  <si>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</si>
  <si>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</si>
  <si>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</si>
  <si>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</si>
  <si>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</si>
  <si>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</si>
  <si>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</si>
  <si>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</si>
  <si>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</si>
  <si>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</si>
  <si>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</si>
  <si>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</si>
  <si>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</si>
  <si>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</si>
  <si>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</si>
  <si>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</si>
  <si>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</si>
  <si>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</si>
  <si>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</si>
  <si>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</si>
  <si>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</si>
  <si>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</si>
  <si>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</si>
  <si>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</si>
  <si>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</si>
  <si>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</si>
  <si>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</si>
  <si>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</si>
  <si>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</si>
  <si>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</si>
  <si>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</si>
  <si>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</si>
  <si>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</si>
  <si>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</si>
  <si>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</si>
  <si>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</si>
  <si>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</si>
  <si>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</si>
  <si>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</si>
  <si>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</si>
  <si>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</si>
  <si>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</si>
  <si>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</si>
  <si>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</si>
  <si>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</si>
  <si>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</si>
  <si>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</si>
  <si>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</si>
  <si>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</si>
  <si>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</si>
  <si>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</si>
  <si>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</si>
  <si>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</si>
  <si>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</si>
  <si>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</si>
  <si>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</si>
  <si>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</si>
  <si>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</si>
  <si>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</si>
  <si>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</si>
  <si>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</si>
  <si>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</si>
  <si>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</si>
  <si>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</si>
  <si>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</si>
  <si>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</si>
  <si>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</si>
  <si>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</si>
  <si>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</si>
  <si>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</si>
  <si>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</si>
  <si>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</si>
  <si>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</si>
  <si>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</si>
  <si>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</si>
  <si>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</si>
  <si>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</si>
  <si>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</si>
  <si>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</si>
  <si>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</si>
  <si>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</si>
  <si>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</si>
  <si>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</si>
  <si>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</si>
  <si>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</si>
  <si>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</si>
  <si>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</si>
  <si>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</si>
  <si>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</si>
  <si>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</si>
  <si>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</si>
  <si>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</si>
  <si>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</si>
  <si>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</si>
  <si>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</si>
  <si>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</si>
  <si>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</si>
  <si>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</si>
  <si>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</si>
  <si>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</si>
  <si>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</si>
  <si>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</si>
  <si>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</si>
  <si>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</si>
  <si>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</si>
  <si>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</si>
  <si>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</si>
  <si>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</si>
  <si>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</si>
  <si>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</si>
  <si>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</si>
  <si>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</si>
  <si>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</si>
  <si>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</si>
  <si>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</si>
  <si>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</si>
  <si>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</si>
  <si>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</si>
  <si>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</si>
  <si>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</si>
  <si>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</si>
  <si>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</si>
  <si>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</si>
  <si>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</si>
  <si>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</si>
  <si>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</si>
  <si>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</si>
  <si>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</si>
  <si>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</si>
  <si>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</si>
  <si>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</si>
  <si>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</si>
  <si>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</si>
  <si>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</si>
  <si>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</si>
  <si>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</si>
  <si>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</si>
  <si>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</si>
  <si>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</si>
  <si>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</si>
  <si>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</si>
  <si>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</si>
  <si>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</si>
  <si>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</si>
  <si>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</si>
  <si>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</si>
  <si>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</si>
  <si>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</si>
  <si>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</si>
  <si>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</si>
  <si>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</si>
  <si>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</si>
  <si>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</si>
  <si>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</si>
  <si>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</si>
  <si>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</si>
  <si>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</si>
  <si>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</si>
  <si>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</si>
  <si>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</si>
  <si>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</si>
  <si>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</si>
  <si>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</si>
  <si>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</si>
  <si>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</si>
  <si>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</si>
  <si>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</si>
  <si>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</si>
  <si>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</si>
  <si>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</si>
  <si>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</si>
  <si>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</si>
  <si>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</si>
  <si>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</si>
  <si>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</si>
  <si>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</si>
  <si>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</si>
  <si>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</si>
  <si>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</si>
  <si>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</si>
  <si>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</si>
  <si>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</si>
  <si>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</si>
  <si>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</si>
  <si>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</si>
  <si>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</si>
  <si>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</si>
  <si>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</si>
  <si>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</si>
  <si>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</si>
  <si>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</si>
  <si>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</si>
  <si>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</si>
  <si>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</si>
  <si>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</si>
  <si>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</si>
  <si>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</si>
  <si>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</si>
  <si>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</si>
  <si>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</si>
  <si>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</si>
  <si>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</si>
  <si>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</si>
  <si>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</si>
  <si>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</si>
  <si>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</si>
  <si>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</si>
  <si>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</si>
  <si>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</si>
  <si>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</si>
  <si>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</si>
  <si>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</si>
  <si>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</si>
  <si>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</si>
  <si>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</si>
  <si>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</si>
  <si>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</si>
  <si>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</si>
  <si>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</si>
  <si>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</si>
  <si>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</si>
  <si>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</si>
  <si>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</si>
  <si>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</si>
  <si>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</si>
  <si>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</si>
  <si>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</si>
  <si>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</si>
  <si>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</si>
  <si>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</si>
  <si>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</si>
  <si>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</si>
  <si>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</si>
  <si>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</si>
  <si>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</si>
  <si>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</si>
  <si>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</si>
  <si>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</si>
  <si>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</si>
  <si>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</si>
  <si>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</si>
  <si>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</si>
  <si>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</si>
  <si>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</si>
  <si>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</si>
  <si>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</si>
  <si>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</si>
  <si>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</si>
  <si>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</si>
  <si>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</si>
  <si>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</si>
  <si>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</si>
  <si>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</si>
  <si>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</si>
  <si>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</si>
  <si>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</si>
  <si>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</si>
  <si>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</si>
  <si>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</si>
  <si>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</si>
  <si>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</si>
  <si>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</si>
  <si>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</si>
  <si>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</si>
  <si>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</si>
  <si>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</si>
  <si>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</si>
  <si>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</si>
  <si>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</si>
  <si>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</si>
  <si>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</si>
  <si>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</si>
  <si>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</si>
  <si>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</si>
  <si>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</si>
  <si>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</si>
  <si>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</si>
  <si>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</si>
  <si>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</si>
  <si>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</si>
  <si>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</si>
  <si>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</si>
  <si>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</si>
  <si>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</si>
  <si>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</si>
  <si>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</si>
  <si>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</si>
  <si>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</si>
  <si>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</si>
  <si>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</si>
  <si>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</si>
  <si>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</si>
  <si>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</si>
  <si>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</si>
  <si>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</si>
  <si>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</si>
  <si>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</si>
  <si>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</si>
  <si>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</si>
  <si>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</si>
  <si>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</si>
  <si>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</si>
  <si>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</si>
  <si>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</si>
  <si>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</si>
  <si>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</si>
  <si>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</si>
  <si>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</si>
  <si>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</si>
  <si>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</si>
  <si>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</si>
  <si>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</si>
  <si>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</si>
  <si>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</si>
  <si>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</si>
  <si>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</si>
  <si>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</si>
  <si>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</si>
  <si>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</si>
  <si>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</si>
  <si>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</si>
  <si>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</si>
  <si>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</si>
  <si>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</si>
  <si>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</si>
  <si>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</si>
  <si>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</si>
  <si>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</si>
  <si>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</si>
  <si>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</si>
  <si>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</si>
  <si>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</si>
  <si>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</si>
  <si>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</si>
  <si>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</si>
  <si>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</si>
  <si>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</si>
  <si>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</si>
  <si>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</si>
  <si>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</si>
  <si>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</si>
  <si>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</si>
  <si>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</si>
  <si>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</si>
  <si>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</si>
  <si>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</si>
  <si>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</si>
  <si>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</si>
  <si>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</si>
  <si>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</si>
  <si>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</si>
  <si>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</si>
  <si>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</si>
  <si>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</si>
  <si>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</si>
  <si>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</si>
  <si>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</si>
  <si>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</si>
  <si>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</si>
  <si>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</si>
  <si>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</si>
  <si>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</si>
  <si>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</si>
  <si>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</si>
  <si>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</si>
  <si>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</si>
  <si>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</si>
  <si>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</si>
  <si>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</si>
  <si>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</si>
  <si>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</si>
  <si>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</si>
  <si>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</si>
  <si>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</si>
  <si>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</si>
  <si>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</si>
  <si>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</si>
  <si>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</si>
  <si>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</si>
  <si>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</si>
  <si>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</si>
  <si>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</si>
  <si>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</si>
  <si>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</si>
  <si>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</si>
  <si>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</si>
  <si>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</si>
  <si>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</si>
  <si>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</si>
  <si>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</si>
  <si>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</si>
  <si>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</si>
  <si>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</si>
  <si>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</si>
  <si>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</si>
  <si>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</si>
  <si>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</si>
  <si>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</si>
  <si>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</si>
  <si>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</si>
  <si>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</si>
  <si>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</si>
  <si>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</si>
  <si>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</si>
  <si>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</si>
  <si>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</si>
  <si>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</si>
  <si>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</si>
  <si>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</si>
  <si>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</si>
  <si>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</si>
  <si>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</si>
  <si>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</si>
  <si>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</si>
  <si>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</si>
  <si>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</si>
  <si>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</si>
  <si>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</si>
  <si>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</si>
  <si>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</si>
  <si>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</si>
  <si>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</si>
  <si>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</si>
  <si>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</si>
  <si>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</si>
  <si>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</si>
  <si>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</si>
  <si>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</si>
  <si>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</si>
  <si>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</si>
  <si>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</si>
  <si>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</si>
  <si>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</si>
  <si>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</si>
  <si>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</si>
  <si>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</si>
  <si>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</si>
  <si>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</si>
  <si>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</si>
  <si>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</si>
  <si>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</si>
  <si>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</si>
  <si>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</si>
  <si>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</si>
  <si>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</si>
  <si>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</si>
  <si>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</si>
  <si>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</si>
  <si>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</si>
  <si>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</si>
  <si>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</si>
  <si>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</si>
  <si>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</si>
  <si>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</si>
  <si>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</si>
  <si>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</si>
  <si>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</si>
  <si>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</si>
  <si>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</si>
  <si>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</si>
  <si>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</si>
  <si>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</si>
  <si>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</si>
  <si>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</si>
  <si>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</si>
  <si>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</si>
  <si>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</si>
  <si>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</si>
  <si>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</si>
  <si>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</si>
  <si>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</si>
  <si>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</si>
  <si>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</si>
  <si>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</si>
  <si>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</si>
  <si>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</si>
  <si>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</si>
  <si>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</si>
  <si>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</si>
  <si>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</si>
  <si>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</si>
  <si>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</si>
  <si>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</si>
  <si>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</si>
  <si>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</si>
  <si>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</si>
  <si>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</si>
  <si>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</si>
  <si>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</si>
  <si>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</si>
  <si>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</si>
  <si>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</si>
  <si>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</si>
  <si>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</si>
  <si>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</si>
  <si>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</si>
  <si>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</si>
  <si>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</si>
  <si>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</si>
  <si>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</si>
  <si>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</si>
  <si>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</si>
  <si>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</si>
  <si>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</si>
  <si>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</si>
  <si>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</si>
  <si>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</si>
  <si>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</si>
  <si>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</si>
  <si>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</si>
  <si>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</si>
  <si>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</si>
  <si>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</si>
  <si>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</si>
  <si>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</si>
  <si>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</si>
  <si>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</si>
  <si>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</si>
  <si>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</si>
  <si>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</si>
  <si>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</si>
  <si>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</si>
  <si>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</si>
  <si>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</si>
  <si>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</si>
  <si>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</si>
  <si>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</si>
  <si>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</si>
  <si>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</si>
  <si>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</si>
  <si>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</si>
  <si>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</si>
  <si>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</si>
  <si>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</si>
  <si>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</si>
  <si>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</si>
  <si>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</si>
  <si>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</si>
  <si>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</si>
  <si>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</si>
  <si>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</si>
  <si>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</si>
  <si>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</si>
  <si>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</si>
  <si>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</si>
  <si>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</si>
  <si>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</si>
  <si>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</si>
  <si>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</si>
  <si>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</si>
  <si>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</si>
  <si>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</si>
  <si>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</si>
  <si>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</si>
  <si>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</si>
  <si>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</si>
  <si>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</si>
  <si>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</si>
  <si>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</si>
  <si>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</si>
  <si>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</si>
  <si>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</si>
  <si>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</si>
  <si>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</si>
  <si>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</si>
  <si>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</si>
  <si>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</si>
  <si>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</si>
  <si>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</si>
  <si>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</si>
  <si>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</si>
  <si>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</si>
  <si>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</si>
  <si>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</si>
  <si>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</si>
  <si>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</si>
  <si>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</si>
  <si>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</si>
  <si>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</si>
  <si>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</si>
  <si>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</si>
  <si>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</si>
  <si>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</si>
  <si>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</si>
  <si>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</si>
  <si>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</si>
  <si>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</si>
  <si>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</si>
  <si>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</si>
  <si>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</si>
  <si>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</si>
  <si>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</si>
  <si>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</si>
  <si>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</si>
  <si>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</si>
  <si>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</si>
  <si>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</si>
  <si>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</si>
  <si>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</si>
  <si>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</si>
  <si>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</si>
  <si>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</si>
  <si>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</si>
  <si>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</si>
  <si>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</si>
  <si>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</si>
  <si>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</si>
  <si>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</si>
  <si>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</si>
  <si>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</si>
  <si>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</si>
  <si>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</si>
  <si>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</si>
  <si>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</si>
  <si>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</si>
  <si>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</si>
  <si>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</si>
  <si>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</si>
  <si>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</si>
  <si>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</si>
  <si>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</si>
  <si>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</si>
  <si>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</si>
  <si>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</si>
  <si>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</si>
  <si>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</si>
  <si>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</si>
  <si>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</si>
  <si>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</si>
  <si>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</si>
  <si>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</si>
  <si>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</si>
  <si>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</si>
  <si>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</si>
  <si>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</si>
  <si>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</si>
  <si>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</si>
  <si>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</si>
  <si>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</si>
  <si>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</si>
  <si>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</si>
  <si>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</si>
  <si>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</si>
  <si>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</si>
  <si>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</si>
  <si>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</si>
  <si>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</si>
  <si>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</si>
  <si>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</si>
  <si>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</si>
  <si>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</si>
  <si>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</si>
  <si>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</si>
  <si>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</si>
  <si>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</si>
  <si>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</si>
  <si>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</si>
  <si>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</si>
  <si>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</si>
  <si>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</si>
  <si>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</si>
  <si>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</si>
  <si>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</si>
  <si>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</si>
  <si>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</si>
  <si>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</si>
  <si>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</si>
  <si>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</si>
  <si>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</si>
  <si>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</si>
  <si>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</si>
  <si>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</si>
  <si>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</si>
  <si>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</si>
  <si>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</si>
  <si>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</si>
  <si>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</si>
  <si>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</si>
  <si>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</si>
  <si>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</si>
  <si>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</si>
  <si>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</si>
  <si>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</si>
  <si>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</si>
  <si>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</si>
  <si>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</si>
  <si>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</si>
  <si>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</si>
  <si>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</si>
  <si>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</si>
  <si>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</si>
  <si>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</si>
  <si>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</si>
  <si>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</si>
  <si>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</si>
  <si>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</si>
  <si>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</si>
  <si>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</si>
  <si>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</si>
  <si>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</si>
  <si>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</si>
  <si>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</si>
  <si>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</si>
  <si>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</si>
  <si>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</si>
  <si>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</si>
  <si>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</si>
  <si>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</si>
  <si>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</si>
  <si>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</si>
  <si>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</si>
  <si>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</si>
  <si>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</si>
  <si>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</si>
  <si>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</si>
  <si>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</si>
  <si>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</si>
  <si>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</si>
  <si>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</si>
  <si>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</si>
  <si>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</si>
  <si>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</si>
  <si>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</si>
  <si>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</si>
  <si>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</si>
  <si>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</si>
  <si>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</si>
  <si>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</si>
  <si>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</si>
  <si>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</si>
  <si>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</si>
  <si>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</si>
  <si>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</si>
  <si>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</si>
  <si>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</si>
  <si>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</si>
  <si>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</si>
  <si>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</si>
  <si>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</si>
  <si>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</si>
  <si>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</si>
  <si>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</si>
  <si>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</si>
  <si>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</si>
  <si>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</si>
  <si>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</si>
  <si>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</si>
  <si>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</si>
  <si>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</si>
  <si>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</si>
  <si>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</si>
  <si>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</si>
  <si>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</si>
  <si>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</si>
  <si>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</si>
  <si>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</si>
  <si>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</si>
  <si>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</si>
  <si>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</si>
  <si>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</si>
  <si>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</si>
  <si>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</si>
  <si>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</si>
  <si>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</si>
  <si>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</si>
  <si>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</si>
  <si>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</si>
  <si>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</si>
  <si>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</si>
  <si>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</si>
  <si>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</si>
  <si>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</si>
  <si>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</si>
  <si>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</si>
  <si>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</si>
  <si>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</si>
  <si>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</si>
  <si>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</si>
  <si>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</si>
  <si>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</si>
  <si>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</si>
  <si>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</si>
  <si>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</si>
  <si>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</si>
  <si>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</si>
  <si>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</si>
  <si>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</si>
  <si>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</si>
  <si>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</si>
  <si>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</si>
  <si>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</si>
  <si>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</si>
  <si>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</si>
  <si>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</si>
  <si>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</si>
  <si>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</si>
  <si>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</si>
  <si>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</si>
  <si>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</si>
  <si>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</si>
  <si>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</si>
  <si>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</si>
  <si>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</si>
  <si>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</si>
  <si>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</si>
  <si>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</si>
  <si>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</si>
  <si>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</si>
  <si>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</si>
  <si>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</si>
  <si>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</si>
  <si>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</si>
  <si>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</si>
  <si>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</si>
  <si>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</si>
  <si>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</si>
  <si>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</si>
  <si>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</si>
  <si>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</si>
  <si>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</si>
  <si>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</si>
  <si>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</si>
  <si>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</si>
  <si>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</si>
  <si>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</si>
  <si>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</si>
  <si>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</si>
  <si>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</si>
  <si>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</si>
  <si>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</si>
  <si>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</si>
  <si>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</si>
  <si>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</si>
  <si>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</si>
  <si>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</si>
  <si>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</si>
  <si>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</si>
  <si>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</si>
  <si>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</si>
  <si>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</si>
  <si>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</si>
  <si>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</si>
  <si>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</si>
  <si>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</si>
  <si>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</si>
  <si>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</si>
  <si>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</si>
  <si>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</si>
  <si>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</si>
  <si>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</si>
  <si>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</si>
  <si>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</si>
  <si>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</si>
  <si>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</si>
  <si>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</si>
  <si>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</si>
  <si>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</si>
  <si>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</si>
  <si>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</si>
  <si>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</si>
  <si>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</si>
  <si>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</si>
  <si>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</si>
  <si>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</si>
  <si>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</si>
  <si>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</si>
  <si>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</si>
  <si>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</si>
  <si>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</si>
  <si>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</si>
  <si>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</si>
  <si>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</si>
  <si>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</si>
  <si>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</si>
  <si>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</si>
  <si>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</si>
  <si>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</si>
  <si>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</si>
  <si>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</si>
  <si>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</si>
  <si>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</si>
  <si>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</si>
  <si>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</si>
  <si>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</si>
  <si>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</si>
  <si>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</si>
  <si>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</si>
  <si>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</si>
  <si>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</si>
  <si>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</si>
  <si>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</si>
  <si>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</si>
  <si>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</si>
  <si>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</si>
  <si>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</si>
  <si>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</si>
  <si>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</si>
  <si>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</si>
  <si>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</si>
  <si>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</si>
  <si>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</si>
  <si>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</si>
  <si>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</si>
  <si>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</si>
  <si>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</si>
  <si>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</si>
  <si>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</si>
  <si>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</si>
  <si>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</si>
  <si>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</si>
  <si>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</si>
  <si>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</si>
  <si>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</si>
  <si>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</si>
  <si>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</si>
  <si>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</si>
  <si>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</si>
  <si>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</si>
  <si>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</si>
  <si>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</si>
  <si>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</si>
  <si>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</si>
  <si>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</si>
  <si>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</si>
  <si>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</si>
  <si>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</si>
  <si>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</si>
  <si>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</si>
  <si>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</si>
  <si>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</si>
  <si>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</si>
  <si>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</si>
  <si>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</si>
  <si>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</si>
  <si>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</si>
  <si>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</si>
  <si>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</si>
  <si>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</si>
  <si>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</si>
  <si>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</si>
  <si>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</si>
  <si>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</si>
  <si>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</si>
  <si>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</si>
  <si>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</si>
  <si>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</si>
  <si>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</si>
  <si>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</si>
  <si>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</si>
  <si>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</si>
  <si>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</si>
  <si>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</si>
  <si>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</si>
  <si>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</si>
  <si>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</si>
  <si>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</si>
  <si>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</si>
  <si>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</si>
  <si>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</si>
  <si>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</si>
  <si>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</si>
  <si>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</si>
  <si>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</si>
  <si>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</si>
  <si>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</si>
  <si>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</si>
  <si>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</si>
  <si>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</si>
  <si>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</si>
  <si>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</si>
  <si>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</si>
  <si>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</si>
  <si>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</si>
  <si>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</si>
  <si>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</si>
  <si>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</si>
  <si>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</si>
  <si>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</si>
  <si>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</si>
  <si>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</si>
  <si>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</si>
  <si>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</si>
  <si>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</si>
  <si>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</si>
  <si>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</si>
  <si>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</si>
  <si>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</si>
  <si>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</si>
  <si>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</si>
  <si>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</si>
  <si>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</si>
  <si>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</si>
  <si>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</si>
  <si>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</si>
  <si>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</si>
  <si>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</si>
  <si>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</si>
  <si>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</si>
  <si>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</si>
  <si>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</si>
  <si>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</si>
  <si>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</si>
  <si>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</si>
  <si>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</si>
  <si>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</si>
  <si>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</si>
  <si>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</si>
  <si>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</si>
  <si>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</si>
  <si>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</si>
  <si>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</si>
  <si>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</si>
  <si>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</si>
  <si>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</si>
  <si>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</si>
  <si>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</si>
  <si>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</si>
  <si>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</si>
  <si>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</si>
  <si>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</si>
  <si>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</si>
  <si>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</si>
  <si>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</si>
  <si>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</si>
  <si>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</si>
  <si>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</si>
  <si>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</si>
  <si>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</si>
  <si>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</si>
  <si>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</si>
  <si>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</si>
  <si>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</si>
  <si>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</si>
  <si>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</si>
  <si>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</si>
  <si>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</si>
  <si>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</si>
  <si>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</si>
  <si>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</si>
  <si>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</si>
  <si>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</si>
  <si>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</si>
  <si>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</si>
  <si>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</si>
  <si>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</si>
  <si>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</si>
  <si>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</si>
  <si>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</si>
  <si>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</si>
  <si>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</si>
  <si>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</si>
  <si>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</si>
  <si>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</si>
  <si>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</si>
  <si>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</si>
  <si>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</si>
  <si>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</si>
  <si>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</si>
  <si>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</si>
  <si>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</si>
  <si>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</si>
  <si>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</si>
  <si>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</si>
  <si>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</si>
  <si>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</si>
  <si>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</si>
  <si>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</si>
  <si>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</si>
  <si>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</si>
  <si>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</si>
  <si>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</si>
  <si>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</si>
  <si>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</si>
  <si>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</si>
  <si>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</si>
  <si>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</si>
  <si>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</si>
  <si>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</si>
  <si>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</si>
  <si>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</si>
  <si>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</si>
  <si>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</si>
  <si>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</si>
  <si>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</si>
  <si>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</si>
  <si>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</si>
  <si>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</si>
  <si>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</si>
  <si>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</si>
  <si>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</si>
  <si>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</si>
  <si>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</si>
  <si>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</si>
  <si>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</si>
  <si>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</si>
  <si>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</si>
  <si>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</si>
  <si>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</si>
  <si>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</si>
  <si>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</si>
  <si>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</si>
  <si>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</si>
  <si>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</si>
  <si>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</si>
  <si>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</si>
  <si>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</si>
  <si>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</si>
  <si>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</si>
  <si>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</si>
  <si>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</si>
  <si>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</si>
  <si>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</si>
  <si>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</si>
  <si>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</si>
  <si>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</si>
  <si>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</si>
  <si>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</si>
  <si>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</si>
  <si>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</si>
  <si>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</si>
  <si>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</si>
  <si>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</si>
  <si>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</si>
  <si>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</si>
  <si>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</si>
  <si>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</si>
  <si>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</si>
  <si>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</si>
  <si>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</si>
  <si>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</si>
  <si>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</si>
  <si>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</si>
  <si>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</si>
  <si>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</si>
  <si>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</si>
  <si>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</si>
  <si>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</si>
  <si>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</si>
  <si>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</si>
  <si>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</si>
  <si>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</si>
  <si>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</si>
  <si>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</si>
  <si>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</si>
  <si>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</si>
  <si>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</si>
  <si>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</si>
  <si>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</si>
  <si>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</si>
  <si>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</si>
  <si>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</si>
  <si>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</si>
  <si>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</si>
  <si>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</si>
  <si>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</si>
  <si>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</si>
  <si>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</si>
  <si>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</si>
  <si>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</si>
  <si>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</si>
  <si>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</si>
  <si>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</si>
  <si>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</si>
  <si>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</si>
  <si>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</si>
  <si>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</si>
  <si>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</si>
  <si>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</si>
  <si>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</si>
  <si>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</si>
  <si>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</si>
  <si>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</si>
  <si>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</si>
  <si>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</si>
  <si>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</si>
  <si>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</si>
  <si>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</si>
  <si>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</si>
  <si>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</si>
  <si>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</si>
  <si>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</si>
  <si>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</si>
  <si>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</si>
  <si>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</si>
  <si>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</si>
  <si>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</si>
  <si>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</si>
  <si>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</si>
  <si>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</si>
  <si>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</si>
  <si>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</si>
  <si>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</si>
  <si>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</si>
  <si>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</si>
  <si>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</si>
  <si>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</si>
  <si>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</si>
  <si>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</si>
  <si>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</si>
  <si>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</si>
  <si>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</si>
  <si>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</si>
  <si>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</si>
  <si>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</si>
  <si>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</si>
  <si>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</si>
  <si>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</si>
  <si>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</si>
  <si>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</si>
  <si>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</si>
  <si>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</si>
  <si>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</si>
  <si>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</si>
  <si>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</si>
  <si>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</si>
  <si>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</si>
  <si>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</si>
  <si>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</si>
  <si>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</si>
  <si>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</si>
  <si>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</si>
  <si>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</si>
  <si>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</si>
  <si>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</si>
  <si>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</si>
  <si>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</si>
  <si>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</si>
  <si>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</si>
  <si>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</si>
  <si>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</si>
  <si>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</si>
  <si>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</si>
  <si>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</si>
  <si>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</si>
  <si>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</si>
  <si>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</si>
  <si>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</si>
  <si>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</si>
  <si>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</si>
  <si>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</si>
  <si>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</si>
  <si>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</si>
  <si>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</si>
  <si>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</si>
  <si>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</si>
  <si>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</si>
  <si>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</si>
  <si>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</si>
  <si>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</si>
  <si>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</si>
  <si>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</si>
  <si>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</si>
  <si>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</si>
  <si>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</si>
  <si>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</si>
  <si>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</si>
  <si>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</si>
  <si>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</si>
  <si>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</si>
  <si>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</si>
  <si>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</si>
  <si>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</si>
  <si>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</si>
  <si>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</si>
  <si>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</si>
  <si>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</si>
  <si>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</si>
  <si>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</si>
  <si>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</si>
  <si>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</si>
  <si>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</si>
  <si>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</si>
  <si>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</si>
  <si>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</si>
  <si>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</si>
  <si>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</si>
  <si>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</si>
  <si>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</si>
  <si>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</si>
  <si>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</si>
  <si>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</si>
  <si>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</si>
  <si>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</si>
  <si>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</si>
  <si>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</si>
  <si>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</si>
  <si>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</si>
  <si>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</si>
  <si>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</si>
  <si>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</si>
  <si>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</si>
  <si>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</si>
  <si>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</si>
  <si>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</si>
  <si>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</si>
  <si>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</si>
  <si>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</si>
  <si>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</si>
  <si>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</si>
  <si>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</si>
  <si>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</si>
  <si>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</si>
  <si>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</si>
  <si>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</si>
  <si>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</si>
  <si>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</si>
  <si>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</si>
  <si>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</si>
  <si>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</si>
  <si>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</si>
  <si>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</si>
  <si>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</si>
  <si>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</si>
  <si>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</si>
  <si>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</si>
  <si>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</si>
  <si>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</si>
  <si>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</si>
  <si>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</si>
  <si>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</si>
  <si>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</si>
  <si>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</si>
  <si>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</si>
  <si>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</si>
  <si>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</si>
  <si>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</si>
  <si>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</si>
  <si>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</si>
  <si>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</si>
  <si>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</si>
  <si>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</si>
  <si>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</si>
  <si>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</si>
  <si>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</si>
  <si>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</si>
  <si>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</si>
  <si>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</si>
  <si>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</si>
  <si>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</si>
  <si>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</si>
  <si>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</si>
  <si>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</si>
  <si>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</si>
  <si>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</si>
  <si>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</si>
  <si>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</si>
  <si>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</si>
  <si>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</si>
  <si>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</si>
  <si>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</si>
  <si>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</si>
  <si>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</si>
  <si>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</si>
  <si>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</si>
  <si>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</si>
  <si>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</si>
  <si>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</si>
  <si>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</si>
  <si>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</si>
  <si>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</si>
  <si>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</si>
  <si>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</si>
  <si>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</si>
  <si>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</si>
  <si>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</si>
  <si>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</si>
  <si>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</si>
  <si>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</si>
  <si>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</si>
  <si>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</si>
  <si>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</si>
  <si>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</si>
  <si>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</si>
  <si>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</si>
  <si>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</si>
  <si>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</si>
  <si>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</si>
  <si>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</si>
  <si>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</si>
  <si>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</si>
  <si>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</si>
  <si>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</si>
  <si>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</si>
  <si>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</si>
  <si>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</si>
  <si>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</si>
  <si>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</si>
  <si>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</si>
  <si>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</si>
  <si>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</si>
  <si>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</si>
  <si>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</si>
  <si>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</si>
  <si>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</si>
  <si>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</si>
  <si>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</si>
  <si>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</si>
  <si>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</si>
  <si>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</si>
  <si>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</si>
  <si>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</si>
  <si>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</si>
  <si>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</si>
  <si>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</si>
  <si>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</si>
  <si>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</si>
  <si>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</si>
  <si>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</si>
  <si>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</si>
  <si>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</si>
  <si>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</si>
  <si>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</si>
  <si>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</si>
  <si>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</si>
  <si>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</si>
  <si>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</si>
  <si>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</si>
  <si>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</si>
  <si>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</si>
  <si>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</si>
  <si>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</si>
  <si>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</si>
  <si>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</si>
  <si>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</si>
  <si>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</si>
  <si>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</si>
  <si>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</si>
  <si>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</si>
  <si>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</si>
  <si>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</si>
  <si>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</si>
  <si>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</si>
  <si>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</si>
  <si>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</si>
  <si>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</si>
  <si>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</si>
  <si>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</si>
  <si>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</si>
  <si>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</si>
  <si>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</si>
  <si>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</si>
  <si>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</si>
  <si>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</si>
  <si>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</si>
  <si>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</si>
  <si>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</si>
  <si>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</si>
  <si>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</si>
  <si>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</si>
  <si>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</si>
  <si>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</si>
  <si>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</si>
  <si>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</si>
  <si>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</si>
  <si>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</si>
  <si>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</si>
  <si>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</si>
  <si>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</si>
  <si>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</si>
  <si>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</si>
  <si>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</si>
  <si>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</si>
  <si>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</si>
  <si>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</si>
  <si>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</si>
  <si>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</si>
  <si>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</si>
  <si>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</si>
  <si>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</si>
  <si>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</si>
  <si>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</si>
  <si>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</si>
  <si>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</si>
  <si>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</si>
  <si>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</si>
  <si>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</si>
  <si>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</si>
  <si>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</si>
  <si>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</si>
  <si>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</si>
  <si>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</si>
  <si>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</si>
  <si>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</si>
  <si>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</si>
  <si>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</si>
  <si>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</si>
  <si>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</si>
  <si>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</si>
  <si>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</si>
  <si>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</si>
  <si>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</si>
  <si>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</si>
  <si>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</si>
  <si>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</si>
  <si>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</si>
  <si>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</si>
  <si>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</si>
  <si>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</si>
  <si>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</si>
  <si>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</si>
  <si>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</si>
  <si>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</si>
  <si>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</si>
  <si>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</si>
  <si>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</si>
  <si>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</si>
  <si>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</si>
  <si>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</si>
  <si>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</si>
  <si>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</si>
  <si>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</si>
  <si>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</si>
  <si>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</si>
  <si>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</si>
  <si>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</si>
  <si>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</si>
  <si>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</si>
  <si>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</si>
  <si>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</si>
  <si>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</si>
  <si>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</si>
  <si>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</si>
  <si>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</si>
  <si>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</si>
  <si>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</si>
  <si>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</si>
  <si>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</si>
  <si>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</si>
  <si>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</si>
  <si>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</si>
  <si>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</si>
  <si>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</si>
  <si>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</si>
  <si>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</si>
  <si>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</si>
  <si>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</si>
  <si>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</si>
  <si>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</si>
  <si>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</si>
  <si>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</si>
  <si>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</si>
  <si>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</si>
  <si>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</si>
  <si>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</si>
  <si>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</si>
  <si>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</si>
  <si>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</si>
  <si>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</si>
  <si>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</si>
  <si>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</si>
  <si>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</si>
  <si>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</si>
  <si>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</si>
  <si>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</si>
  <si>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</si>
  <si>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</si>
  <si>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</si>
  <si>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</si>
  <si>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</si>
  <si>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</si>
  <si>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</si>
  <si>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</si>
  <si>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</si>
  <si>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</si>
  <si>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</si>
  <si>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</si>
  <si>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</si>
  <si>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</si>
  <si>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</si>
  <si>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</si>
  <si>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</si>
  <si>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</si>
  <si>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</si>
  <si>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</si>
  <si>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</si>
  <si>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</si>
  <si>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</si>
  <si>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</si>
  <si>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</si>
  <si>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</si>
  <si>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</si>
  <si>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</si>
  <si>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</si>
  <si>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</si>
  <si>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</si>
  <si>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</si>
  <si>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</si>
  <si>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</si>
  <si>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</si>
  <si>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</si>
  <si>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</si>
  <si>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</si>
  <si>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</si>
  <si>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</si>
  <si>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</si>
  <si>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</si>
  <si>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</si>
  <si>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</si>
  <si>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</si>
  <si>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</si>
  <si>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</si>
  <si>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</si>
  <si>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</si>
  <si>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</si>
  <si>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</si>
  <si>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</si>
  <si>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</si>
  <si>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</si>
  <si>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</si>
  <si>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</si>
  <si>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</si>
  <si>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</si>
  <si>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</si>
  <si>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</si>
  <si>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</si>
  <si>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</si>
  <si>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</si>
  <si>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</si>
  <si>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</si>
  <si>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</si>
  <si>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</si>
  <si>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</si>
  <si>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</si>
  <si>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</si>
  <si>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</si>
  <si>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</si>
  <si>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</si>
  <si>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</si>
  <si>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</si>
  <si>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</si>
  <si>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</si>
  <si>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</si>
  <si>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</si>
  <si>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</si>
  <si>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</si>
  <si>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</si>
  <si>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</si>
  <si>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</si>
  <si>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</si>
  <si>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</si>
  <si>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</si>
  <si>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</si>
  <si>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</si>
  <si>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</si>
  <si>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</si>
  <si>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</si>
  <si>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</si>
  <si>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</si>
  <si>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</si>
  <si>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</si>
  <si>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</si>
  <si>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</si>
  <si>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</si>
  <si>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</si>
  <si>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</si>
  <si>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</si>
  <si>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</si>
  <si>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</si>
  <si>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</si>
  <si>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</si>
  <si>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</si>
  <si>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</si>
  <si>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</si>
  <si>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</si>
  <si>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</si>
  <si>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</si>
  <si>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</si>
  <si>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</si>
  <si>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</si>
  <si>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</si>
  <si>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</si>
  <si>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</si>
  <si>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</si>
  <si>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</si>
  <si>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</si>
  <si>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</si>
  <si>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</si>
  <si>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</si>
  <si>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</si>
  <si>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</si>
  <si>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</si>
  <si>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</si>
  <si>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</si>
  <si>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</si>
  <si>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</si>
  <si>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</si>
  <si>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</si>
  <si>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</si>
  <si>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</si>
  <si>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</si>
  <si>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</si>
  <si>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</si>
  <si>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</si>
  <si>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</si>
  <si>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</si>
  <si>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</si>
  <si>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</si>
  <si>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</si>
  <si>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</si>
  <si>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</si>
  <si>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</si>
  <si>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</si>
  <si>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</si>
  <si>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</si>
  <si>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</si>
  <si>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</si>
  <si>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</si>
  <si>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</si>
  <si>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</si>
  <si>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</si>
  <si>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</si>
  <si>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</si>
  <si>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</si>
  <si>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</si>
  <si>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</si>
  <si>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</si>
  <si>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</si>
  <si>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</si>
  <si>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</si>
  <si>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</si>
  <si>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</si>
  <si>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</si>
  <si>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</si>
  <si>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</si>
  <si>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</si>
  <si>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</si>
  <si>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</si>
  <si>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</si>
  <si>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</si>
  <si>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</si>
  <si>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</si>
  <si>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</si>
  <si>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</si>
  <si>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</si>
  <si>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</si>
  <si>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</si>
  <si>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</si>
  <si>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</si>
  <si>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</si>
  <si>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</si>
  <si>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</si>
  <si>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</si>
  <si>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</si>
  <si>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</si>
  <si>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</si>
  <si>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</si>
  <si>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</si>
  <si>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</si>
  <si>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</si>
  <si>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</si>
  <si>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</si>
  <si>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</si>
  <si>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</si>
  <si>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</si>
  <si>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</si>
  <si>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</si>
  <si>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</si>
  <si>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</si>
  <si>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</si>
  <si>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</si>
  <si>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</si>
  <si>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</si>
  <si>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</si>
  <si>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</si>
  <si>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</si>
  <si>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</si>
  <si>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</si>
  <si>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</si>
  <si>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</si>
  <si>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</si>
  <si>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</si>
  <si>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</si>
  <si>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</si>
  <si>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</si>
  <si>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</si>
  <si>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</si>
  <si>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</si>
  <si>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</si>
  <si>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</si>
  <si>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</si>
  <si>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</si>
  <si>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</si>
  <si>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</si>
  <si>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</si>
  <si>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</si>
  <si>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</si>
  <si>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</si>
  <si>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</si>
  <si>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</si>
  <si>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</si>
  <si>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</si>
  <si>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</si>
  <si>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</si>
  <si>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</si>
  <si>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</si>
  <si>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</si>
  <si>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</si>
  <si>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</si>
  <si>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</si>
  <si>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</si>
  <si>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</si>
  <si>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</si>
  <si>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</si>
  <si>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</si>
  <si>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</si>
  <si>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</si>
  <si>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</si>
  <si>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</si>
  <si>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</si>
  <si>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</si>
  <si>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</si>
  <si>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</si>
  <si>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</si>
  <si>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</si>
  <si>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</si>
  <si>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</si>
  <si>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</si>
  <si>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</si>
  <si>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</si>
  <si>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</si>
  <si>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</si>
  <si>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</si>
  <si>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</si>
  <si>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</si>
  <si>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</si>
  <si>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</si>
  <si>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</si>
  <si>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</si>
  <si>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</si>
  <si>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</si>
  <si>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</si>
  <si>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</si>
  <si>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</si>
  <si>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</si>
  <si>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</si>
  <si>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</si>
  <si>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</si>
  <si>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</si>
  <si>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</si>
  <si>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</si>
  <si>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</si>
  <si>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</si>
  <si>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</si>
  <si>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</si>
  <si>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</si>
  <si>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</si>
  <si>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</si>
  <si>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</si>
  <si>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</si>
  <si>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</si>
  <si>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</si>
  <si>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</si>
  <si>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</si>
  <si>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</si>
  <si>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</si>
  <si>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</si>
  <si>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</si>
  <si>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</si>
  <si>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</si>
  <si>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</si>
  <si>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</si>
  <si>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</si>
  <si>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</si>
  <si>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</si>
  <si>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</si>
  <si>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</si>
  <si>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</si>
  <si>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</si>
  <si>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</si>
  <si>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</si>
  <si>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</si>
  <si>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</si>
  <si>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</si>
  <si>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</si>
  <si>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</si>
  <si>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</si>
  <si>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</si>
  <si>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</si>
  <si>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</si>
  <si>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</si>
  <si>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</si>
  <si>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</si>
  <si>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</si>
  <si>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</si>
  <si>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</si>
  <si>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</si>
  <si>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</si>
  <si>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</si>
  <si>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</si>
  <si>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</si>
  <si>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</si>
  <si>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</si>
  <si>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</si>
  <si>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</si>
  <si>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</si>
  <si>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</si>
  <si>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</si>
  <si>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</si>
  <si>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</si>
  <si>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</si>
  <si>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</si>
  <si>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</si>
  <si>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</si>
  <si>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</si>
  <si>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</si>
  <si>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</si>
  <si>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</si>
  <si>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</si>
  <si>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</si>
  <si>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</si>
  <si>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</si>
  <si>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</si>
  <si>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</si>
  <si>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</si>
  <si>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</si>
  <si>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</si>
  <si>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</si>
  <si>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</si>
  <si>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</si>
  <si>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</si>
  <si>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</si>
  <si>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</si>
  <si>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</si>
  <si>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</si>
  <si>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</si>
  <si>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</si>
  <si>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</si>
  <si>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</si>
  <si>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</si>
  <si>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</si>
  <si>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</si>
  <si>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</si>
  <si>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</si>
  <si>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</si>
  <si>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</si>
  <si>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</si>
  <si>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</si>
  <si>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</si>
  <si>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</si>
  <si>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</si>
  <si>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</si>
  <si>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</si>
  <si>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</si>
  <si>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</si>
  <si>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</si>
  <si>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</si>
  <si>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</si>
  <si>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</si>
  <si>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</si>
  <si>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</si>
  <si>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</si>
  <si>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</si>
  <si>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</si>
  <si>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</si>
  <si>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</si>
  <si>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</si>
  <si>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</si>
  <si>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</si>
  <si>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</si>
  <si>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</si>
  <si>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</si>
  <si>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</si>
  <si>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</si>
  <si>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</si>
  <si>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</si>
  <si>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</si>
  <si>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</si>
  <si>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</si>
  <si>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</si>
  <si>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</si>
  <si>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</si>
  <si>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</si>
  <si>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</si>
  <si>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</si>
  <si>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</si>
  <si>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</si>
  <si>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</si>
  <si>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</si>
  <si>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</si>
  <si>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</si>
  <si>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</si>
  <si>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</si>
  <si>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</si>
  <si>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</si>
  <si>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</si>
  <si>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</si>
  <si>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</si>
  <si>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</si>
  <si>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</si>
  <si>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</si>
  <si>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</si>
  <si>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</si>
  <si>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</si>
  <si>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</si>
  <si>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</si>
  <si>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</si>
  <si>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</si>
  <si>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</si>
  <si>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</si>
  <si>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</si>
  <si>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</si>
  <si>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</si>
  <si>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</si>
  <si>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</si>
  <si>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</si>
  <si>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</si>
  <si>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</si>
  <si>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</si>
  <si>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</si>
  <si>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</si>
  <si>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</si>
  <si>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</si>
  <si>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</si>
  <si>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</si>
  <si>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</si>
  <si>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</si>
  <si>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</si>
  <si>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</si>
  <si>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</si>
  <si>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</si>
  <si>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</si>
  <si>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</si>
  <si>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</si>
  <si>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</si>
  <si>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</si>
  <si>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</si>
  <si>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</si>
  <si>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</si>
  <si>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</si>
  <si>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</si>
  <si>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</si>
  <si>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</si>
  <si>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</si>
  <si>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</si>
  <si>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</si>
  <si>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</si>
  <si>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</si>
  <si>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</si>
  <si>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</si>
  <si>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</si>
  <si>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</si>
  <si>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</si>
  <si>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</si>
  <si>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</si>
  <si>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</si>
  <si>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</si>
  <si>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</si>
  <si>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</si>
  <si>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</si>
  <si>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</si>
  <si>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</si>
  <si>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</si>
  <si>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</si>
  <si>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</si>
  <si>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</si>
  <si>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</si>
  <si>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</si>
  <si>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</si>
  <si>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</si>
  <si>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</si>
  <si>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</si>
  <si>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</si>
  <si>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</si>
  <si>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</si>
  <si>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</si>
  <si>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</si>
  <si>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</si>
  <si>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</si>
  <si>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</si>
  <si>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</si>
  <si>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</si>
  <si>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</si>
  <si>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</si>
  <si>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</si>
  <si>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</si>
  <si>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</si>
  <si>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</si>
  <si>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</si>
  <si>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</si>
  <si>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</si>
  <si>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</si>
  <si>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</si>
  <si>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</si>
  <si>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</si>
  <si>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</si>
  <si>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</si>
  <si>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</si>
  <si>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</si>
  <si>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</si>
  <si>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</si>
  <si>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</si>
  <si>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</si>
  <si>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</si>
  <si>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</si>
  <si>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</si>
  <si>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</si>
  <si>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</si>
  <si>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</si>
  <si>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</si>
  <si>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</si>
  <si>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</si>
  <si>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</si>
  <si>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</si>
  <si>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</si>
  <si>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</si>
  <si>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</si>
  <si>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</si>
  <si>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</si>
  <si>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</si>
  <si>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</si>
  <si>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</si>
  <si>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</si>
  <si>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</si>
  <si>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</si>
  <si>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</si>
  <si>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</si>
  <si>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</si>
  <si>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</si>
  <si>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</si>
  <si>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</si>
  <si>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</si>
  <si>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</si>
  <si>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</si>
  <si>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</si>
  <si>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</si>
  <si>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</si>
  <si>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</si>
  <si>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</si>
  <si>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</si>
  <si>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</si>
  <si>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</si>
  <si>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</si>
  <si>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</si>
  <si>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</si>
  <si>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</si>
  <si>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</si>
  <si>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</si>
  <si>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</si>
  <si>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</si>
  <si>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</si>
  <si>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</si>
  <si>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</si>
  <si>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</si>
  <si>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</si>
  <si>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</si>
  <si>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</si>
  <si>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</si>
  <si>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</si>
  <si>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</si>
  <si>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</si>
  <si>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</si>
  <si>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</si>
  <si>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</si>
  <si>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</si>
  <si>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</si>
  <si>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</si>
  <si>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</si>
  <si>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</si>
  <si>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</si>
  <si>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</si>
  <si>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</si>
  <si>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</si>
  <si>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</si>
  <si>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</si>
  <si>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</si>
  <si>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</si>
  <si>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</si>
  <si>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</si>
  <si>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</si>
  <si>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</si>
  <si>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</si>
  <si>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</si>
  <si>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</si>
  <si>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</si>
  <si>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</si>
  <si>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</si>
  <si>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</si>
  <si>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</si>
  <si>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</si>
  <si>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</si>
  <si>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</si>
  <si>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</si>
  <si>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</si>
  <si>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</si>
  <si>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</si>
  <si>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</si>
  <si>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</si>
  <si>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</si>
  <si>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</si>
  <si>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</si>
  <si>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</si>
  <si>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</si>
  <si>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</si>
  <si>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</si>
  <si>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</si>
  <si>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</si>
  <si>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</si>
  <si>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</si>
  <si>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</si>
  <si>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</si>
  <si>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</si>
  <si>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</si>
  <si>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</si>
  <si>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</si>
  <si>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</si>
  <si>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</si>
  <si>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</si>
  <si>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</si>
  <si>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</si>
  <si>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</si>
  <si>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</si>
  <si>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</si>
  <si>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</si>
  <si>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</si>
  <si>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</si>
  <si>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</si>
  <si>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</si>
  <si>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</si>
  <si>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</si>
  <si>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</si>
  <si>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</si>
  <si>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</si>
  <si>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</si>
  <si>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</si>
  <si>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</si>
  <si>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</si>
  <si>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</si>
  <si>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</si>
  <si>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</si>
  <si>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</si>
  <si>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</si>
  <si>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</si>
  <si>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</si>
  <si>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</si>
  <si>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</si>
  <si>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</si>
  <si>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</si>
  <si>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</si>
  <si>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</si>
  <si>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</si>
  <si>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</si>
  <si>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</si>
  <si>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</si>
  <si>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</si>
  <si>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</si>
  <si>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</si>
  <si>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</si>
  <si>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</si>
  <si>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</si>
  <si>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</si>
  <si>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</si>
  <si>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</si>
  <si>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</si>
  <si>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</si>
  <si>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</si>
  <si>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</si>
  <si>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</si>
  <si>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</si>
  <si>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</si>
  <si>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</si>
  <si>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</si>
  <si>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</si>
  <si>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</si>
  <si>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</si>
  <si>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</si>
  <si>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</si>
  <si>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</si>
  <si>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</si>
  <si>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</si>
  <si>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</si>
  <si>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</si>
  <si>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</si>
  <si>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</si>
  <si>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</si>
  <si>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</si>
  <si>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</si>
  <si>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</si>
  <si>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</si>
  <si>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</si>
  <si>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</si>
  <si>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</si>
  <si>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</si>
  <si>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</si>
  <si>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</si>
  <si>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</si>
  <si>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</si>
  <si>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</si>
  <si>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</si>
  <si>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</si>
  <si>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</si>
  <si>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</si>
  <si>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</si>
  <si>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</si>
  <si>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</si>
  <si>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</si>
  <si>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</si>
  <si>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</si>
  <si>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</si>
  <si>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</si>
  <si>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</si>
  <si>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</si>
  <si>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</si>
  <si>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</si>
  <si>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</si>
  <si>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</si>
  <si>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</si>
  <si>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</si>
  <si>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</si>
  <si>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</si>
  <si>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</si>
  <si>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</si>
  <si>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</si>
  <si>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</si>
  <si>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</si>
  <si>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</si>
  <si>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</si>
  <si>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</si>
  <si>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</si>
  <si>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</si>
  <si>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</si>
  <si>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</si>
  <si>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</si>
  <si>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</si>
  <si>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</si>
  <si>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</si>
  <si>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</si>
  <si>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</si>
  <si>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</si>
  <si>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</si>
  <si>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</si>
  <si>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</si>
  <si>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</si>
  <si>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</si>
  <si>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</si>
  <si>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</si>
  <si>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</si>
  <si>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</si>
  <si>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</si>
  <si>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</si>
  <si>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</si>
  <si>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</si>
  <si>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</si>
  <si>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</si>
  <si>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</si>
  <si>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</si>
  <si>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</si>
  <si>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</si>
  <si>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</si>
  <si>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</si>
  <si>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</si>
  <si>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</si>
  <si>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</si>
  <si>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</si>
  <si>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</si>
  <si>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</si>
  <si>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</si>
  <si>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</si>
  <si>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</si>
  <si>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</si>
  <si>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</si>
  <si>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</si>
  <si>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</si>
  <si>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</si>
  <si>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</si>
  <si>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</si>
  <si>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</si>
  <si>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</si>
  <si>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</si>
  <si>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</si>
  <si>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</si>
  <si>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</si>
  <si>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</si>
  <si>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</si>
  <si>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</si>
  <si>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</si>
  <si>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</si>
  <si>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</si>
  <si>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</si>
  <si>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</si>
  <si>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</si>
  <si>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</si>
  <si>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</si>
  <si>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</si>
  <si>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</si>
  <si>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</si>
  <si>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</si>
  <si>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</si>
  <si>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</si>
  <si>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</si>
  <si>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</si>
  <si>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</si>
  <si>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</si>
  <si>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</si>
  <si>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</si>
  <si>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</si>
  <si>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</si>
  <si>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</si>
  <si>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</si>
  <si>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</si>
  <si>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</si>
  <si>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</si>
  <si>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</si>
  <si>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</si>
  <si>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</si>
  <si>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</si>
  <si>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</si>
  <si>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</si>
  <si>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</si>
  <si>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</si>
  <si>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</si>
  <si>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</si>
  <si>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</si>
  <si>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</si>
  <si>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</si>
  <si>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</si>
  <si>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</si>
  <si>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</si>
  <si>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</si>
  <si>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</si>
  <si>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</si>
  <si>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</si>
  <si>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</si>
  <si>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</si>
  <si>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</si>
  <si>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</si>
  <si>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</si>
  <si>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</si>
  <si>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</si>
  <si>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</si>
  <si>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</si>
  <si>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</si>
  <si>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</si>
  <si>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</si>
  <si>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</si>
  <si>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</si>
  <si>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</si>
  <si>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</si>
  <si>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</si>
  <si>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</si>
  <si>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</si>
  <si>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</si>
  <si>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</si>
  <si>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</si>
  <si>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</si>
  <si>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</si>
  <si>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</si>
  <si>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</si>
  <si>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</si>
  <si>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</si>
  <si>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</si>
  <si>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</si>
  <si>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</si>
  <si>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</si>
  <si>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</si>
  <si>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</si>
  <si>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</si>
  <si>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</si>
  <si>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</si>
  <si>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</si>
  <si>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</si>
  <si>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</si>
  <si>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</si>
  <si>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</si>
  <si>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</si>
  <si>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</si>
  <si>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</si>
  <si>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</si>
  <si>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</si>
  <si>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</si>
  <si>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</si>
  <si>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</si>
  <si>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</si>
  <si>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</si>
  <si>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</si>
  <si>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</si>
  <si>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</si>
  <si>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</si>
  <si>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</si>
  <si>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</si>
  <si>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</si>
  <si>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</si>
  <si>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</si>
  <si>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</si>
  <si>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</si>
  <si>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</si>
  <si>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</si>
  <si>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</si>
  <si>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</si>
  <si>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</si>
  <si>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</si>
  <si>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</si>
  <si>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</si>
  <si>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</si>
  <si>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</si>
  <si>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</si>
  <si>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</si>
  <si>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</si>
  <si>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</si>
  <si>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</si>
  <si>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</si>
  <si>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</si>
  <si>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</si>
  <si>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</si>
  <si>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</si>
  <si>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</si>
  <si>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</si>
  <si>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</si>
  <si>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</si>
  <si>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</si>
  <si>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</si>
  <si>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</si>
  <si>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</si>
  <si>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</si>
  <si>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</si>
  <si>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</si>
  <si>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</si>
  <si>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</si>
  <si>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</si>
  <si>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</si>
  <si>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</si>
  <si>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</si>
  <si>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</si>
  <si>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</si>
  <si>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</si>
  <si>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</si>
  <si>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</si>
  <si>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</si>
  <si>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</si>
  <si>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</si>
  <si>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</si>
  <si>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</si>
  <si>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</si>
  <si>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</si>
  <si>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</si>
  <si>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</si>
  <si>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</si>
  <si>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</si>
  <si>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</si>
  <si>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</si>
  <si>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</si>
  <si>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</si>
  <si>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</si>
  <si>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</si>
  <si>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</si>
  <si>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</si>
  <si>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</si>
  <si>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</si>
  <si>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</si>
  <si>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</si>
  <si>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</si>
  <si>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</si>
  <si>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</si>
  <si>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</si>
  <si>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</si>
  <si>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</si>
  <si>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</si>
  <si>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</si>
  <si>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</si>
  <si>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</si>
  <si>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</si>
  <si>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</si>
  <si>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</si>
  <si>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</si>
  <si>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</si>
  <si>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</si>
  <si>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</si>
  <si>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</si>
  <si>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</si>
  <si>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</si>
  <si>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</si>
  <si>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</si>
  <si>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</si>
  <si>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</si>
  <si>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</si>
  <si>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</si>
  <si>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</si>
  <si>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</si>
  <si>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</si>
  <si>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</si>
  <si>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</si>
  <si>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</si>
  <si>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</si>
  <si>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</si>
  <si>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</si>
  <si>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</si>
  <si>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</si>
  <si>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</si>
  <si>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</si>
  <si>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</si>
  <si>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</si>
  <si>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</si>
  <si>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</si>
  <si>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</si>
  <si>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</si>
  <si>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</si>
  <si>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</si>
  <si>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</si>
  <si>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</si>
  <si>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</si>
  <si>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</si>
  <si>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</si>
  <si>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</si>
  <si>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</si>
  <si>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</si>
  <si>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</si>
  <si>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</si>
  <si>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</si>
  <si>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</si>
  <si>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</si>
  <si>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</si>
  <si>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</si>
  <si>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</si>
  <si>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</si>
  <si>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</si>
  <si>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</si>
  <si>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</si>
  <si>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</si>
  <si>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</si>
  <si>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</si>
  <si>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</si>
  <si>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</si>
  <si>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</si>
  <si>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</si>
  <si>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</si>
  <si>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</si>
  <si>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</si>
  <si>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</si>
  <si>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</si>
  <si>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</si>
  <si>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</si>
  <si>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</si>
  <si>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</si>
  <si>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</si>
  <si>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</si>
  <si>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</si>
  <si>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</si>
  <si>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</si>
  <si>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</si>
  <si>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</si>
  <si>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</si>
  <si>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</si>
  <si>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</si>
  <si>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</si>
  <si>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</si>
  <si>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</si>
  <si>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</si>
  <si>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</si>
  <si>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</si>
  <si>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</si>
  <si>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</si>
  <si>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</si>
  <si>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</si>
  <si>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</si>
  <si>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</si>
  <si>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</si>
  <si>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</si>
  <si>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</si>
  <si>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</si>
  <si>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</si>
  <si>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</si>
  <si>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</si>
  <si>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</si>
  <si>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</si>
  <si>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</si>
  <si>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</si>
  <si>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</si>
  <si>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</si>
  <si>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</si>
  <si>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</si>
  <si>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</si>
  <si>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</si>
  <si>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</si>
  <si>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</si>
  <si>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</si>
  <si>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</si>
  <si>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</si>
  <si>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</si>
  <si>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</si>
  <si>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</si>
  <si>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</si>
  <si>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</si>
  <si>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</si>
  <si>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</si>
  <si>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</si>
  <si>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</si>
  <si>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</si>
  <si>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</si>
  <si>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</si>
  <si>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</si>
  <si>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</si>
  <si>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</si>
  <si>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</si>
  <si>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</si>
  <si>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</si>
  <si>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</si>
  <si>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</si>
  <si>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</si>
  <si>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</si>
  <si>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</si>
  <si>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</si>
  <si>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</si>
  <si>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</si>
  <si>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</si>
  <si>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</si>
  <si>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</si>
  <si>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</si>
  <si>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</si>
  <si>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</si>
  <si>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</si>
  <si>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</si>
  <si>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</si>
  <si>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</si>
  <si>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</si>
  <si>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</si>
  <si>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</si>
  <si>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</si>
  <si>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</si>
  <si>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</si>
  <si>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</si>
  <si>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</si>
  <si>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</si>
  <si>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</si>
  <si>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</si>
  <si>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</si>
  <si>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</si>
  <si>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</si>
  <si>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</si>
  <si>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</si>
  <si>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</si>
  <si>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</si>
  <si>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</si>
  <si>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</si>
  <si>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</si>
  <si>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</si>
  <si>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</si>
  <si>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</si>
  <si>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</si>
  <si>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</si>
  <si>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</si>
  <si>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</si>
  <si>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</si>
  <si>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</si>
  <si>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</si>
  <si>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</si>
  <si>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</si>
  <si>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</si>
  <si>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</si>
  <si>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</si>
  <si>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</si>
  <si>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</si>
  <si>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</si>
  <si>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</si>
  <si>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</si>
  <si>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</si>
  <si>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</si>
  <si>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</si>
  <si>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</si>
  <si>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</si>
  <si>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</si>
  <si>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</si>
  <si>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</si>
  <si>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</si>
  <si>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</si>
  <si>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</si>
  <si>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</si>
  <si>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</si>
  <si>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</si>
  <si>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</si>
  <si>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</si>
  <si>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</si>
  <si>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</si>
  <si>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</si>
  <si>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</si>
  <si>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</si>
  <si>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</si>
  <si>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</si>
  <si>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</si>
  <si>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</si>
  <si>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</si>
  <si>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</si>
  <si>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</si>
  <si>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</si>
  <si>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</si>
  <si>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</si>
  <si>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</si>
  <si>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</si>
  <si>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</si>
  <si>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</si>
  <si>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</si>
  <si>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</si>
  <si>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</si>
  <si>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</si>
  <si>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</si>
  <si>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</si>
  <si>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</si>
  <si>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</si>
  <si>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</si>
  <si>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</si>
  <si>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</si>
  <si>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</si>
  <si>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</si>
  <si>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</si>
  <si>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</si>
  <si>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</si>
  <si>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</si>
  <si>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</si>
  <si>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</si>
  <si>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</si>
  <si>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</si>
  <si>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</si>
  <si>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</si>
  <si>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</si>
  <si>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</si>
  <si>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</si>
  <si>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</si>
  <si>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</si>
  <si>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</si>
  <si>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</si>
  <si>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</si>
  <si>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</si>
  <si>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</si>
  <si>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</si>
  <si>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</si>
  <si>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</si>
  <si>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</si>
  <si>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</si>
  <si>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</si>
  <si>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</si>
  <si>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</si>
  <si>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</si>
  <si>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</si>
  <si>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</si>
  <si>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</si>
  <si>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</si>
  <si>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</si>
  <si>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</si>
  <si>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</si>
  <si>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</si>
  <si>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</si>
  <si>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</si>
  <si>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</si>
  <si>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</si>
  <si>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</si>
  <si>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</si>
  <si>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</si>
  <si>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</si>
  <si>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</si>
  <si>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</si>
  <si>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</si>
  <si>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</si>
  <si>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</si>
  <si>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</si>
  <si>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</si>
  <si>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</si>
  <si>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</si>
  <si>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</si>
  <si>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</si>
  <si>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</si>
  <si>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</si>
  <si>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</si>
  <si>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</si>
  <si>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</si>
  <si>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</si>
  <si>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</si>
  <si>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</si>
  <si>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</si>
  <si>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</si>
  <si>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</si>
  <si>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</si>
  <si>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</si>
  <si>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</si>
  <si>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</si>
  <si>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</si>
  <si>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</si>
  <si>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</si>
  <si>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</si>
  <si>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</si>
  <si>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</si>
  <si>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</si>
  <si>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</si>
  <si>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</si>
  <si>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</si>
  <si>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</si>
  <si>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</si>
  <si>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</si>
  <si>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</si>
  <si>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</si>
  <si>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</si>
  <si>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</si>
  <si>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</si>
  <si>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</si>
  <si>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</si>
  <si>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</si>
  <si>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</si>
  <si>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</si>
  <si>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</si>
  <si>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</si>
  <si>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</si>
  <si>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</si>
  <si>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</si>
  <si>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</si>
  <si>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</si>
  <si>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</si>
  <si>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</si>
  <si>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</si>
  <si>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</si>
  <si>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</si>
  <si>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</si>
  <si>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</si>
  <si>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</si>
  <si>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</si>
  <si>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</si>
  <si>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</si>
  <si>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</si>
  <si>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</si>
  <si>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</si>
  <si>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</si>
  <si>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</si>
  <si>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</si>
  <si>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</si>
  <si>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</si>
  <si>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</si>
  <si>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</si>
  <si>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</si>
  <si>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</si>
  <si>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</si>
  <si>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</si>
  <si>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</si>
  <si>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</si>
  <si>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</si>
  <si>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</si>
  <si>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</si>
  <si>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</si>
  <si>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</si>
  <si>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</si>
  <si>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</si>
  <si>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</si>
  <si>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</si>
  <si>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</si>
  <si>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</si>
  <si>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</si>
  <si>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</si>
  <si>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</si>
  <si>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</si>
  <si>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</si>
  <si>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</si>
  <si>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</si>
  <si>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</si>
  <si>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</si>
  <si>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</si>
  <si>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</si>
  <si>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</si>
  <si>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</si>
  <si>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</si>
  <si>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</si>
  <si>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</si>
  <si>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</si>
  <si>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</si>
  <si>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</si>
  <si>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</si>
  <si>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</si>
  <si>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</si>
  <si>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</si>
  <si>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</si>
  <si>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</si>
  <si>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</si>
  <si>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</si>
  <si>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</si>
  <si>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</si>
  <si>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</si>
  <si>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</si>
  <si>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</si>
  <si>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</si>
  <si>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</si>
  <si>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</si>
  <si>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</si>
  <si>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</si>
  <si>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</si>
  <si>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</si>
  <si>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</si>
  <si>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</si>
  <si>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</si>
  <si>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</si>
  <si>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</si>
  <si>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</si>
  <si>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</si>
  <si>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</si>
  <si>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</si>
  <si>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</si>
  <si>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</si>
  <si>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</si>
  <si>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</si>
  <si>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</si>
  <si>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</si>
  <si>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</si>
  <si>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</si>
  <si>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</si>
  <si>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</si>
  <si>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</si>
  <si>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</si>
  <si>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</si>
  <si>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</si>
  <si>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</si>
  <si>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</si>
  <si>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</si>
  <si>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</si>
  <si>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</si>
  <si>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</si>
  <si>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</si>
  <si>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</si>
  <si>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</si>
  <si>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</si>
  <si>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</si>
  <si>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</si>
  <si>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</si>
  <si>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</si>
  <si>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</si>
  <si>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</si>
  <si>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</si>
  <si>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</si>
  <si>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</si>
  <si>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</si>
  <si>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</si>
  <si>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</si>
  <si>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</si>
  <si>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</si>
  <si>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</si>
  <si>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</si>
  <si>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</si>
  <si>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</si>
  <si>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</si>
  <si>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</si>
  <si>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</si>
  <si>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</si>
  <si>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</si>
  <si>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</si>
  <si>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</si>
  <si>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</si>
  <si>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</si>
  <si>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</si>
  <si>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</si>
  <si>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</si>
  <si>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</si>
  <si>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</si>
  <si>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</si>
  <si>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</si>
  <si>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</si>
  <si>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</si>
  <si>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</si>
  <si>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</si>
  <si>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</si>
  <si>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</si>
  <si>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</si>
  <si>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</si>
  <si>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</si>
  <si>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</si>
  <si>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</si>
  <si>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</si>
  <si>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</si>
  <si>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</si>
  <si>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</si>
  <si>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</si>
  <si>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</si>
  <si>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</si>
  <si>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</si>
  <si>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</si>
  <si>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</si>
  <si>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</si>
  <si>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</si>
  <si>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</si>
  <si>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</si>
  <si>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</si>
  <si>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</si>
  <si>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</si>
  <si>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</si>
  <si>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</si>
  <si>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</si>
  <si>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</si>
  <si>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</si>
  <si>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</si>
  <si>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</si>
  <si>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</si>
  <si>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</si>
  <si>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</si>
  <si>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</si>
  <si>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</si>
  <si>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</si>
  <si>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</si>
  <si>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</si>
  <si>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</si>
  <si>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</si>
  <si>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</si>
  <si>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</si>
  <si>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</si>
  <si>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</si>
  <si>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</si>
  <si>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</si>
  <si>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</si>
  <si>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</si>
  <si>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</si>
  <si>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</si>
  <si>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</si>
  <si>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</si>
  <si>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</si>
  <si>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</si>
  <si>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</si>
  <si>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</si>
  <si>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</si>
  <si>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</si>
  <si>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</si>
  <si>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</si>
  <si>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</si>
  <si>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</si>
  <si>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</si>
  <si>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</si>
  <si>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</si>
  <si>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</si>
  <si>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</si>
  <si>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</si>
  <si>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</si>
  <si>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</si>
  <si>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</si>
  <si>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</si>
  <si>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</si>
  <si>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</si>
  <si>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</si>
  <si>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</si>
  <si>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</si>
  <si>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</si>
  <si>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</si>
  <si>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</si>
  <si>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</si>
  <si>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</si>
  <si>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</si>
  <si>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</si>
  <si>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</si>
  <si>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</si>
  <si>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</si>
  <si>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</si>
  <si>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</si>
  <si>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</si>
  <si>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</si>
  <si>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</si>
  <si>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</si>
  <si>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</si>
  <si>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</si>
  <si>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</si>
  <si>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</si>
  <si>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</si>
  <si>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</si>
  <si>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</si>
  <si>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</si>
  <si>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</si>
  <si>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</si>
  <si>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</si>
  <si>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</si>
  <si>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</si>
  <si>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</si>
  <si>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</si>
  <si>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</si>
  <si>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</si>
  <si>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</si>
  <si>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</si>
  <si>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</si>
  <si>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</si>
  <si>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</si>
  <si>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</si>
  <si>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</si>
  <si>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</si>
  <si>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</si>
  <si>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</si>
  <si>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</si>
  <si>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</si>
  <si>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</si>
  <si>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</si>
  <si>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</si>
  <si>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</si>
  <si>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</si>
  <si>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</si>
  <si>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</si>
  <si>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</si>
  <si>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</si>
  <si>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</si>
  <si>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</si>
  <si>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</si>
  <si>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</si>
  <si>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</si>
  <si>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</si>
  <si>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</si>
  <si>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</si>
  <si>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</si>
  <si>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</si>
  <si>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</si>
  <si>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</si>
  <si>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</si>
  <si>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</si>
  <si>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</si>
  <si>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</si>
  <si>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</si>
  <si>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</si>
  <si>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</si>
  <si>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</si>
  <si>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</si>
  <si>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</si>
  <si>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</si>
  <si>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</si>
  <si>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</si>
  <si>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</si>
  <si>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</si>
  <si>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</si>
  <si>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</si>
  <si>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</si>
  <si>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</si>
  <si>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</si>
  <si>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</si>
  <si>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</si>
  <si>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</si>
  <si>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</si>
  <si>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</si>
  <si>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</si>
  <si>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</si>
  <si>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</si>
  <si>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</si>
  <si>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</si>
  <si>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</si>
  <si>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</si>
  <si>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</si>
  <si>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</si>
  <si>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</si>
  <si>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</si>
  <si>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</si>
  <si>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</si>
  <si>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</si>
  <si>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</si>
  <si>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</si>
  <si>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</si>
  <si>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</si>
  <si>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</si>
  <si>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</si>
  <si>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</si>
  <si>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</si>
  <si>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</si>
  <si>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</si>
  <si>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</si>
  <si>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</si>
  <si>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</si>
  <si>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</si>
  <si>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</si>
  <si>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</si>
  <si>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</si>
  <si>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</si>
  <si>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</si>
  <si>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</si>
  <si>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</si>
  <si>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</si>
  <si>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</si>
  <si>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</si>
  <si>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</si>
  <si>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</si>
  <si>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</si>
  <si>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</si>
  <si>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</si>
  <si>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</si>
  <si>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</si>
  <si>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</si>
  <si>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</si>
  <si>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</si>
  <si>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</si>
  <si>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</si>
  <si>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</si>
  <si>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</si>
  <si>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</si>
  <si>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</si>
  <si>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</si>
  <si>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</si>
  <si>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</si>
  <si>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</si>
  <si>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</si>
  <si>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</si>
  <si>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</si>
  <si>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</si>
  <si>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</si>
  <si>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</si>
  <si>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</si>
  <si>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</si>
  <si>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</si>
  <si>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</si>
  <si>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</si>
  <si>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</si>
  <si>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</si>
  <si>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</si>
  <si>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</si>
  <si>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</si>
  <si>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</si>
  <si>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</si>
  <si>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</si>
  <si>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</si>
  <si>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</si>
  <si>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</si>
  <si>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</si>
  <si>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</si>
  <si>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</si>
  <si>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</si>
  <si>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</si>
  <si>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</si>
  <si>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</si>
  <si>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</si>
  <si>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</si>
  <si>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</si>
  <si>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</si>
  <si>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</si>
  <si>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</si>
  <si>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</si>
  <si>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</si>
  <si>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</si>
  <si>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</si>
  <si>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</si>
  <si>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</si>
  <si>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</si>
  <si>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</si>
  <si>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</si>
  <si>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</si>
  <si>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</si>
  <si>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</si>
  <si>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</si>
  <si>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</si>
  <si>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</si>
  <si>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</si>
  <si>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</si>
  <si>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</si>
  <si>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</si>
  <si>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</si>
  <si>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</si>
  <si>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</si>
  <si>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</si>
  <si>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</si>
  <si>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</si>
  <si>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</si>
  <si>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</si>
  <si>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</si>
  <si>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</si>
  <si>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</si>
  <si>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</si>
  <si>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</si>
  <si>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</si>
  <si>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</si>
  <si>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</si>
  <si>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</si>
  <si>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</si>
  <si>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</si>
  <si>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</si>
  <si>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</si>
  <si>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</si>
  <si>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</si>
  <si>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</si>
  <si>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</si>
  <si>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</si>
  <si>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</si>
  <si>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</si>
  <si>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</si>
  <si>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</si>
  <si>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</si>
  <si>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</si>
  <si>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</si>
  <si>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</si>
  <si>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</si>
  <si>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</si>
  <si>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</si>
  <si>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</si>
  <si>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</si>
  <si>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</si>
  <si>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</si>
  <si>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</si>
  <si>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</si>
  <si>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</si>
  <si>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</si>
  <si>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</si>
  <si>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</si>
  <si>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</si>
  <si>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</si>
  <si>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</si>
  <si>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</si>
  <si>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</si>
  <si>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</si>
  <si>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</si>
  <si>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</si>
  <si>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</si>
  <si>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</si>
  <si>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</si>
  <si>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</si>
  <si>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</si>
  <si>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</si>
  <si>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</si>
  <si>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</si>
  <si>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</si>
  <si>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</si>
  <si>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</si>
  <si>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</si>
  <si>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</si>
  <si>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</si>
  <si>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</si>
  <si>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</si>
  <si>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</si>
  <si>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</si>
  <si>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</si>
  <si>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</si>
  <si>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</si>
  <si>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</si>
  <si>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</si>
  <si>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</si>
  <si>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</si>
  <si>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</si>
  <si>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</si>
  <si>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</si>
  <si>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</si>
  <si>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</si>
  <si>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</si>
  <si>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</si>
  <si>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</si>
  <si>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</si>
  <si>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</si>
  <si>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</si>
  <si>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</si>
  <si>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</si>
  <si>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</si>
  <si>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</si>
  <si>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</si>
  <si>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</si>
  <si>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</si>
  <si>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</si>
  <si>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</si>
  <si>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</si>
  <si>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</si>
  <si>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</si>
  <si>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</si>
  <si>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</si>
  <si>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</si>
  <si>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</si>
  <si>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</si>
  <si>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</si>
  <si>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</si>
  <si>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</si>
  <si>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</si>
  <si>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</si>
  <si>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</si>
  <si>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</si>
  <si>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</si>
  <si>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</si>
  <si>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</si>
  <si>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</si>
  <si>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</si>
  <si>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</si>
  <si>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</si>
  <si>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</si>
  <si>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</si>
  <si>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</si>
  <si>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</si>
  <si>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</si>
  <si>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</si>
  <si>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</si>
  <si>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</si>
  <si>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</si>
  <si>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</si>
  <si>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</si>
  <si>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</si>
  <si>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</si>
  <si>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</si>
  <si>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</si>
  <si>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</si>
  <si>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</si>
  <si>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</si>
  <si>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</si>
  <si>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</si>
  <si>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</si>
  <si>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</si>
  <si>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</si>
  <si>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</si>
  <si>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</si>
  <si>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</si>
  <si>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</si>
  <si>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</si>
  <si>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</si>
  <si>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</si>
  <si>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</si>
  <si>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</si>
  <si>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</si>
  <si>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</si>
  <si>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</si>
  <si>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</si>
  <si>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</si>
  <si>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</si>
  <si>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</si>
  <si>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</si>
  <si>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</si>
  <si>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</si>
  <si>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</si>
  <si>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</si>
  <si>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</si>
  <si>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</si>
  <si>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</si>
  <si>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</si>
  <si>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</si>
  <si>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</si>
  <si>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</si>
  <si>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</si>
  <si>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</si>
  <si>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</si>
  <si>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</si>
  <si>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</si>
  <si>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</si>
  <si>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</si>
  <si>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</si>
  <si>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</si>
  <si>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</si>
  <si>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</si>
  <si>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</si>
  <si>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</si>
  <si>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</si>
  <si>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</si>
  <si>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</si>
  <si>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</si>
  <si>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</si>
  <si>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</si>
  <si>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</si>
  <si>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</si>
  <si>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</si>
  <si>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</si>
  <si>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</si>
  <si>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</si>
  <si>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</si>
  <si>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</si>
  <si>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</si>
  <si>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</si>
  <si>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</si>
  <si>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</si>
  <si>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</si>
  <si>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</si>
  <si>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</si>
  <si>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</si>
  <si>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</si>
  <si>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</si>
  <si>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</si>
  <si>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</si>
  <si>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</si>
  <si>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</si>
  <si>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</si>
  <si>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</si>
  <si>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</si>
  <si>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</si>
  <si>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</si>
  <si>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</si>
  <si>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</si>
  <si>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</si>
  <si>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</si>
  <si>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</si>
  <si>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</si>
  <si>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</si>
  <si>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</si>
  <si>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</si>
  <si>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</si>
  <si>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</si>
  <si>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</si>
  <si>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</si>
  <si>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</si>
  <si>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</si>
  <si>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</si>
  <si>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</si>
  <si>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</si>
  <si>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</si>
  <si>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</si>
  <si>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</si>
  <si>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</si>
  <si>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</si>
  <si>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</si>
  <si>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</si>
  <si>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</si>
  <si>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</si>
  <si>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</si>
  <si>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</si>
  <si>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</si>
  <si>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</si>
  <si>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</si>
  <si>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</si>
  <si>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</si>
  <si>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</si>
  <si>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</si>
  <si>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</si>
  <si>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</si>
  <si>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</si>
  <si>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</si>
  <si>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</si>
  <si>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</si>
  <si>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</si>
  <si>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</si>
  <si>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</si>
  <si>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</si>
  <si>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</si>
  <si>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</si>
  <si>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</si>
  <si>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</si>
  <si>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</si>
  <si>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</si>
  <si>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</si>
  <si>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</si>
  <si>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</si>
  <si>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</si>
  <si>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</si>
  <si>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</si>
  <si>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</si>
  <si>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</si>
  <si>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</si>
  <si>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</si>
  <si>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</si>
  <si>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</si>
  <si>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</si>
  <si>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</si>
  <si>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</si>
  <si>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</si>
  <si>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</si>
  <si>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</si>
  <si>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</si>
  <si>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</si>
  <si>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</si>
  <si>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</si>
  <si>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</si>
  <si>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</si>
  <si>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</si>
  <si>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</si>
  <si>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</si>
  <si>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</si>
  <si>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</si>
  <si>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</si>
  <si>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</si>
  <si>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</si>
  <si>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</si>
  <si>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</si>
  <si>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</si>
  <si>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</si>
  <si>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</si>
  <si>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</si>
  <si>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</si>
  <si>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</si>
  <si>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</si>
  <si>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</si>
  <si>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</si>
  <si>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</si>
  <si>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</si>
  <si>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</si>
  <si>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</si>
  <si>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</si>
  <si>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</si>
  <si>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</si>
  <si>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</si>
  <si>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</si>
  <si>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</si>
  <si>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</si>
  <si>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</si>
  <si>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</si>
  <si>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</si>
  <si>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</si>
  <si>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</si>
  <si>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</si>
  <si>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</si>
  <si>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</si>
  <si>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</si>
  <si>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</si>
  <si>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</si>
  <si>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</si>
  <si>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</si>
  <si>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</si>
  <si>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</si>
  <si>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</si>
  <si>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</si>
  <si>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</si>
  <si>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</si>
  <si>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</si>
  <si>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</si>
  <si>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</si>
  <si>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</si>
  <si>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</si>
  <si>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</si>
  <si>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</si>
  <si>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</si>
  <si>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</si>
  <si>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</si>
  <si>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</si>
  <si>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</si>
  <si>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</si>
  <si>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</si>
  <si>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</si>
  <si>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</si>
  <si>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</si>
  <si>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</si>
  <si>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</si>
  <si>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</si>
  <si>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</si>
  <si>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</si>
  <si>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</si>
  <si>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</si>
  <si>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</si>
  <si>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</si>
  <si>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</si>
  <si>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</si>
  <si>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</si>
  <si>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</si>
  <si>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</si>
  <si>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</si>
  <si>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</si>
  <si>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</si>
  <si>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</si>
  <si>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</si>
  <si>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</si>
  <si>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</si>
  <si>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</si>
  <si>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</si>
  <si>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</si>
  <si>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</si>
  <si>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</si>
  <si>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</si>
  <si>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</si>
  <si>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</si>
  <si>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</si>
  <si>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</si>
  <si>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</si>
  <si>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</si>
  <si>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</si>
  <si>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</si>
  <si>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</si>
  <si>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</si>
  <si>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</si>
  <si>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</si>
  <si>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</si>
  <si>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</si>
  <si>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</si>
  <si>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</si>
  <si>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</si>
  <si>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</si>
  <si>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</si>
  <si>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</si>
  <si>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</si>
  <si>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</si>
  <si>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</si>
  <si>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</si>
  <si>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</si>
  <si>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</si>
  <si>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</si>
  <si>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</si>
  <si>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</si>
  <si>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</si>
  <si>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</si>
  <si>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</si>
  <si>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</si>
  <si>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</si>
  <si>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</si>
  <si>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</si>
  <si>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</si>
  <si>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</si>
  <si>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</si>
  <si>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</si>
  <si>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</si>
  <si>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</si>
  <si>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</si>
  <si>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</si>
  <si>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</si>
  <si>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</si>
  <si>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</si>
  <si>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</si>
  <si>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</si>
  <si>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</si>
  <si>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</si>
  <si>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</si>
  <si>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</si>
  <si>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</si>
  <si>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</si>
  <si>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</si>
  <si>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</si>
  <si>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</si>
  <si>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</si>
  <si>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</si>
  <si>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</si>
  <si>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</si>
  <si>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</si>
  <si>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</si>
  <si>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</si>
  <si>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</si>
  <si>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</si>
  <si>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</si>
  <si>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</si>
  <si>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</si>
  <si>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</si>
  <si>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</si>
  <si>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</si>
  <si>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</si>
  <si>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</si>
  <si>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</si>
  <si>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</si>
  <si>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</si>
  <si>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</si>
  <si>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</si>
  <si>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</si>
  <si>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</si>
  <si>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</si>
  <si>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</si>
  <si>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</si>
  <si>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</si>
  <si>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</si>
  <si>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</si>
  <si>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</si>
  <si>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</si>
  <si>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</si>
  <si>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</si>
  <si>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</si>
  <si>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</si>
  <si>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</si>
  <si>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</si>
  <si>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</si>
  <si>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</si>
  <si>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</si>
  <si>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</si>
  <si>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</si>
  <si>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</si>
  <si>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</si>
  <si>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</si>
  <si>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</si>
  <si>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</si>
  <si>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</si>
  <si>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</si>
  <si>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</si>
  <si>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</si>
  <si>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</si>
  <si>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</si>
  <si>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</si>
  <si>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</si>
  <si>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</si>
  <si>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</si>
  <si>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</si>
  <si>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</si>
  <si>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</si>
  <si>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</si>
  <si>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</si>
  <si>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</si>
  <si>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</si>
  <si>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</si>
  <si>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</si>
  <si>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</si>
  <si>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</si>
  <si>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</si>
  <si>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</si>
  <si>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</si>
  <si>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</si>
  <si>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</si>
  <si>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</si>
  <si>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</si>
  <si>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</si>
  <si>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</si>
  <si>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</si>
  <si>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</si>
  <si>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</si>
  <si>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</si>
  <si>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</si>
  <si>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</si>
  <si>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</si>
  <si>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</si>
  <si>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</si>
  <si>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</si>
  <si>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</si>
  <si>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</si>
  <si>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</si>
  <si>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</si>
  <si>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</si>
  <si>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</si>
  <si>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</si>
  <si>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</si>
  <si>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</si>
  <si>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</si>
  <si>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</si>
  <si>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</si>
  <si>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</si>
  <si>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</si>
  <si>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</si>
  <si>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</si>
  <si>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</si>
  <si>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</si>
  <si>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</si>
  <si>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</si>
  <si>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</si>
  <si>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</si>
  <si>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</si>
  <si>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</si>
  <si>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</si>
  <si>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</si>
  <si>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</si>
  <si>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</si>
  <si>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</si>
  <si>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</si>
  <si>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</si>
  <si>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</si>
  <si>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</si>
  <si>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</si>
  <si>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</si>
  <si>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</si>
  <si>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</si>
  <si>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</si>
  <si>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</si>
  <si>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</si>
  <si>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</si>
  <si>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</si>
  <si>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</si>
  <si>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</si>
  <si>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</si>
  <si>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</si>
  <si>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</si>
  <si>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</si>
  <si>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</si>
  <si>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</si>
  <si>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</si>
  <si>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</si>
  <si>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</si>
  <si>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</si>
  <si>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</si>
  <si>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</si>
  <si>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</si>
  <si>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</si>
  <si>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</si>
  <si>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</si>
  <si>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</si>
  <si>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</si>
  <si>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</si>
  <si>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</si>
  <si>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</si>
  <si>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</si>
  <si>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</si>
  <si>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</si>
  <si>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</si>
  <si>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</si>
  <si>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</si>
  <si>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</si>
  <si>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</si>
  <si>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</si>
  <si>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</si>
  <si>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</si>
  <si>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</si>
  <si>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</si>
  <si>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</si>
  <si>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</si>
  <si>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</si>
  <si>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</si>
  <si>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</si>
  <si>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</si>
  <si>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</si>
  <si>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</si>
  <si>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</si>
  <si>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</si>
  <si>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</si>
  <si>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</si>
  <si>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</si>
  <si>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</si>
  <si>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</si>
  <si>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</si>
  <si>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</si>
  <si>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</si>
  <si>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</si>
  <si>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</si>
  <si>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</si>
  <si>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</si>
  <si>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</si>
  <si>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</si>
  <si>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</si>
  <si>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</si>
  <si>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</si>
  <si>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</si>
  <si>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</si>
  <si>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</si>
  <si>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</si>
  <si>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</si>
  <si>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</si>
  <si>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</si>
  <si>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</si>
  <si>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</si>
  <si>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</si>
  <si>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</si>
  <si>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</si>
  <si>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</si>
  <si>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</si>
  <si>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</si>
  <si>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</si>
  <si>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</si>
  <si>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</si>
  <si>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</si>
  <si>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</si>
  <si>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</si>
  <si>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</si>
  <si>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</si>
  <si>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</si>
  <si>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</si>
  <si>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</si>
  <si>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</si>
  <si>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</si>
  <si>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</si>
  <si>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</si>
  <si>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</si>
  <si>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</si>
  <si>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</si>
  <si>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</si>
  <si>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</si>
  <si>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</si>
  <si>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</si>
  <si>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</si>
  <si>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</si>
  <si>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</si>
  <si>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</si>
  <si>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</si>
  <si>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</si>
  <si>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</si>
  <si>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</si>
  <si>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</si>
  <si>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</si>
  <si>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</si>
  <si>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</si>
  <si>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</si>
  <si>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</si>
  <si>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</si>
  <si>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</si>
  <si>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</si>
  <si>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</si>
  <si>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</si>
  <si>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</si>
  <si>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</si>
  <si>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</si>
  <si>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</si>
  <si>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</si>
  <si>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</si>
  <si>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</si>
  <si>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</si>
  <si>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</si>
  <si>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</si>
  <si>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</si>
  <si>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</si>
  <si>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</si>
  <si>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</si>
  <si>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</si>
  <si>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</si>
  <si>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</si>
  <si>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</si>
  <si>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</si>
  <si>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</si>
  <si>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</si>
  <si>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</si>
  <si>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</si>
  <si>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</si>
  <si>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</si>
  <si>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</si>
  <si>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</si>
  <si>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</si>
  <si>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</si>
  <si>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</si>
  <si>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</si>
  <si>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</si>
  <si>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</si>
  <si>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</si>
  <si>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</si>
  <si>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</si>
  <si>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</si>
  <si>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</si>
  <si>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</si>
  <si>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</si>
  <si>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</si>
  <si>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</si>
  <si>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</si>
  <si>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</si>
  <si>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</si>
  <si>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</si>
  <si>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</si>
  <si>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</si>
  <si>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</si>
  <si>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</si>
  <si>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</si>
  <si>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</si>
  <si>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</si>
  <si>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</si>
  <si>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</si>
  <si>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</si>
  <si>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</si>
  <si>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</si>
  <si>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</si>
  <si>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</si>
  <si>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</si>
  <si>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</si>
  <si>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</si>
  <si>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</si>
  <si>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</si>
  <si>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</si>
  <si>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</si>
  <si>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</si>
  <si>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</si>
  <si>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</si>
  <si>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</si>
  <si>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</si>
  <si>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</si>
  <si>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</si>
  <si>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</si>
  <si>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</si>
  <si>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</si>
  <si>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</si>
  <si>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</si>
  <si>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</si>
  <si>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</si>
  <si>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</si>
  <si>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</si>
  <si>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</si>
  <si>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</si>
  <si>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</si>
  <si>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</si>
  <si>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</si>
  <si>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</si>
  <si>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</si>
  <si>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</si>
  <si>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</si>
  <si>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</si>
  <si>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</si>
  <si>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</si>
  <si>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</si>
  <si>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</si>
  <si>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</si>
  <si>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</si>
  <si>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</si>
  <si>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</si>
  <si>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</si>
  <si>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</si>
  <si>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</si>
  <si>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</si>
  <si>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</si>
  <si>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</si>
  <si>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</si>
  <si>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</si>
  <si>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</si>
  <si>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</si>
  <si>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</si>
  <si>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</si>
  <si>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</si>
  <si>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</si>
  <si>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</si>
  <si>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</si>
  <si>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</si>
  <si>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</si>
  <si>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</si>
  <si>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</si>
  <si>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</si>
  <si>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</si>
  <si>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</si>
  <si>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</si>
  <si>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</si>
  <si>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</si>
  <si>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</si>
  <si>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</si>
  <si>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</si>
  <si>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</si>
  <si>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</si>
  <si>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</si>
  <si>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</si>
  <si>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</si>
  <si>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</si>
  <si>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</si>
  <si>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</si>
  <si>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</si>
  <si>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</si>
  <si>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</si>
  <si>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</si>
  <si>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</si>
  <si>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</si>
  <si>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</si>
  <si>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</si>
  <si>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</si>
  <si>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</si>
  <si>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</si>
  <si>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</si>
  <si>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</si>
  <si>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</si>
  <si>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</si>
  <si>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</si>
  <si>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</si>
  <si>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</si>
  <si>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</si>
  <si>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</si>
  <si>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</si>
  <si>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</si>
  <si>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</si>
  <si>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</si>
  <si>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</si>
  <si>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</si>
  <si>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</si>
  <si>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</si>
  <si>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</si>
  <si>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</si>
  <si>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</si>
  <si>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</si>
  <si>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</si>
  <si>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</si>
  <si>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</si>
  <si>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</si>
  <si>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</si>
  <si>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</si>
  <si>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</si>
  <si>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</si>
  <si>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</si>
  <si>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</si>
  <si>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</si>
  <si>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</si>
  <si>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</si>
  <si>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</si>
  <si>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</si>
  <si>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</si>
  <si>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</si>
  <si>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</si>
  <si>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</si>
  <si>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</si>
  <si>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</si>
  <si>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</si>
  <si>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</si>
  <si>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</si>
  <si>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</si>
  <si>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</si>
  <si>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</si>
  <si>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</si>
  <si>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</si>
  <si>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</si>
  <si>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</si>
  <si>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</si>
  <si>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</si>
  <si>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</si>
  <si>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</si>
  <si>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</si>
  <si>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</si>
  <si>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</si>
  <si>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</si>
  <si>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</si>
  <si>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</si>
  <si>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</si>
  <si>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</si>
  <si>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</si>
  <si>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</si>
  <si>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</si>
  <si>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</si>
  <si>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</si>
  <si>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</si>
  <si>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</si>
  <si>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</si>
  <si>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</si>
  <si>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</si>
  <si>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</si>
  <si>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</si>
  <si>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</si>
  <si>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</si>
  <si>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</si>
  <si>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</si>
  <si>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</si>
  <si>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</si>
  <si>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</si>
  <si>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</si>
  <si>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</si>
  <si>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</si>
  <si>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</si>
  <si>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</si>
  <si>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</si>
  <si>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</si>
  <si>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</si>
  <si>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</si>
  <si>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</si>
  <si>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</si>
  <si>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</si>
  <si>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</si>
  <si>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</si>
  <si>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</si>
  <si>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</si>
  <si>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</si>
  <si>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</si>
  <si>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</si>
  <si>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</si>
  <si>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</si>
  <si>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</si>
  <si>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</si>
  <si>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</si>
  <si>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</si>
  <si>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</si>
  <si>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</si>
  <si>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</si>
  <si>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</si>
  <si>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</si>
  <si>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</si>
  <si>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</si>
  <si>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</si>
  <si>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</si>
  <si>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</si>
  <si>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</si>
  <si>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</si>
  <si>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</si>
  <si>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</si>
  <si>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</si>
  <si>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</si>
  <si>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</si>
  <si>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</si>
  <si>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</si>
  <si>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</si>
  <si>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</si>
  <si>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</si>
  <si>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</si>
  <si>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</si>
  <si>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</si>
  <si>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</si>
  <si>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</si>
  <si>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</si>
  <si>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</si>
  <si>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</si>
  <si>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</si>
  <si>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</si>
  <si>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</si>
  <si>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</si>
  <si>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</si>
  <si>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</si>
  <si>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</si>
  <si>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</si>
  <si>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</si>
  <si>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</si>
  <si>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</si>
  <si>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</si>
  <si>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</si>
  <si>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</si>
  <si>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</si>
  <si>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</si>
  <si>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</si>
  <si>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</si>
  <si>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</si>
  <si>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</si>
  <si>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</si>
  <si>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</si>
  <si>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</si>
  <si>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</si>
  <si>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</si>
  <si>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</si>
  <si>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</si>
  <si>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</si>
  <si>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</si>
  <si>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</si>
  <si>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</si>
  <si>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</si>
  <si>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</si>
  <si>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</si>
  <si>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</si>
  <si>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</si>
  <si>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</si>
  <si>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</si>
  <si>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</si>
  <si>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</si>
  <si>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</si>
  <si>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</si>
  <si>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</si>
  <si>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</si>
  <si>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</si>
  <si>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</si>
  <si>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</si>
  <si>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</si>
  <si>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</si>
  <si>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</si>
  <si>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</si>
  <si>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</si>
  <si>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</si>
  <si>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</si>
  <si>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</si>
  <si>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</si>
  <si>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</si>
  <si>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</si>
  <si>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</si>
  <si>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</si>
  <si>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</si>
  <si>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</si>
  <si>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</si>
  <si>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</si>
  <si>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</si>
  <si>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</si>
  <si>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</si>
  <si>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</si>
  <si>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</si>
  <si>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</si>
  <si>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</si>
  <si>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</si>
  <si>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</si>
  <si>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</si>
  <si>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</si>
  <si>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</si>
  <si>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</si>
  <si>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</si>
  <si>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</si>
  <si>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</si>
  <si>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</si>
  <si>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</si>
  <si>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</si>
  <si>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</si>
  <si>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</si>
  <si>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</si>
  <si>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</si>
  <si>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</si>
  <si>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</si>
  <si>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</si>
  <si>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</si>
  <si>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</si>
  <si>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</si>
  <si>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</si>
  <si>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</si>
  <si>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</si>
  <si>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</si>
  <si>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</si>
  <si>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</si>
  <si>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</si>
  <si>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</si>
  <si>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</si>
  <si>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</si>
  <si>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</si>
  <si>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</si>
  <si>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</si>
  <si>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</si>
  <si>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</si>
  <si>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</si>
  <si>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</si>
  <si>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</si>
  <si>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</si>
  <si>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</si>
  <si>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</si>
  <si>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</si>
  <si>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</si>
  <si>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</si>
  <si>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</si>
  <si>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</si>
  <si>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</si>
  <si>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</si>
  <si>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</si>
  <si>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</si>
  <si>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</si>
  <si>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</si>
  <si>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</si>
  <si>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</si>
  <si>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</si>
  <si>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</si>
  <si>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</si>
  <si>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</si>
  <si>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</si>
  <si>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</si>
  <si>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</si>
  <si>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</si>
  <si>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</si>
  <si>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</si>
  <si>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</si>
  <si>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</si>
  <si>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</si>
  <si>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</si>
  <si>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</si>
  <si>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</si>
  <si>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</si>
  <si>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</si>
  <si>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</si>
  <si>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</si>
  <si>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</si>
  <si>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</si>
  <si>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</si>
  <si>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</si>
  <si>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</si>
  <si>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</si>
  <si>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</si>
  <si>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</si>
  <si>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</si>
  <si>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</si>
  <si>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</si>
  <si>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</si>
  <si>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</si>
  <si>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</si>
  <si>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</si>
  <si>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</si>
  <si>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</si>
  <si>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</si>
  <si>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</si>
  <si>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</si>
  <si>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</si>
  <si>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</si>
  <si>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</si>
  <si>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</si>
  <si>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</si>
  <si>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</si>
  <si>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</si>
  <si>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</si>
  <si>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</si>
  <si>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</si>
  <si>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</si>
  <si>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</si>
  <si>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</si>
  <si>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</si>
  <si>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</si>
  <si>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</si>
  <si>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</si>
  <si>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</si>
  <si>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</si>
  <si>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</si>
  <si>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</si>
  <si>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</si>
  <si>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</si>
  <si>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</si>
  <si>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</si>
  <si>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</si>
  <si>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</si>
  <si>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</si>
  <si>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</si>
  <si>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</si>
  <si>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</si>
  <si>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</si>
  <si>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</si>
  <si>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</si>
  <si>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</si>
  <si>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</si>
  <si>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</si>
  <si>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</si>
  <si>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</si>
  <si>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</si>
  <si>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</si>
  <si>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</si>
  <si>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</si>
  <si>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</si>
  <si>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</si>
  <si>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</si>
  <si>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</si>
  <si>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</si>
  <si>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</si>
  <si>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</si>
  <si>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</si>
  <si>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</si>
  <si>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</si>
  <si>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</si>
  <si>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</si>
  <si>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</si>
  <si>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</si>
  <si>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</si>
  <si>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</si>
  <si>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</si>
  <si>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</si>
  <si>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</si>
  <si>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</si>
  <si>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</si>
  <si>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</si>
  <si>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</si>
  <si>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</si>
  <si>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</si>
  <si>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</si>
  <si>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</si>
  <si>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</si>
  <si>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</si>
  <si>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</si>
  <si>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</si>
  <si>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</si>
  <si>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</si>
  <si>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</si>
  <si>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</si>
  <si>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</si>
  <si>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</si>
  <si>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</si>
  <si>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</si>
  <si>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</si>
  <si>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</si>
  <si>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</si>
  <si>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</si>
  <si>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</si>
  <si>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</si>
  <si>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</si>
  <si>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</si>
  <si>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</si>
  <si>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</si>
  <si>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</si>
  <si>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</si>
  <si>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</si>
  <si>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</si>
  <si>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</si>
  <si>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</si>
  <si>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</si>
  <si>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</si>
  <si>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</si>
  <si>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</si>
  <si>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</si>
  <si>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</si>
  <si>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</si>
  <si>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</si>
  <si>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</si>
  <si>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</si>
  <si>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</si>
  <si>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</si>
  <si>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</si>
  <si>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</si>
  <si>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</si>
  <si>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</si>
  <si>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</si>
  <si>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</si>
  <si>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</si>
  <si>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</si>
  <si>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</si>
  <si>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</si>
  <si>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</si>
  <si>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</si>
  <si>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</si>
  <si>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</si>
  <si>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</si>
  <si>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</si>
  <si>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</si>
  <si>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</si>
  <si>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</si>
  <si>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</si>
  <si>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</si>
  <si>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</si>
  <si>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</si>
  <si>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</si>
  <si>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</si>
  <si>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</si>
  <si>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</si>
  <si>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</si>
  <si>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</si>
  <si>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</si>
  <si>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</si>
  <si>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</si>
  <si>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</si>
  <si>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</si>
  <si>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</si>
  <si>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</si>
  <si>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</si>
  <si>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</si>
  <si>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</si>
  <si>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</si>
  <si>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</si>
  <si>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</si>
  <si>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</si>
  <si>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</si>
  <si>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</si>
  <si>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</si>
  <si>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</si>
  <si>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</si>
  <si>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</si>
  <si>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</si>
  <si>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</si>
  <si>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</si>
  <si>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</si>
  <si>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</si>
  <si>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</si>
  <si>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</si>
  <si>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</si>
  <si>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</si>
  <si>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</si>
  <si>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</si>
  <si>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</si>
  <si>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</si>
  <si>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</si>
  <si>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</si>
  <si>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</si>
  <si>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</si>
  <si>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</si>
  <si>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</si>
  <si>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</si>
  <si>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</si>
  <si>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</si>
  <si>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</si>
  <si>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</si>
  <si>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</si>
  <si>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</si>
  <si>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</si>
  <si>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</si>
  <si>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</si>
  <si>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</si>
  <si>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</si>
  <si>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</si>
  <si>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</si>
  <si>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</si>
  <si>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</si>
  <si>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</si>
  <si>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</si>
  <si>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</si>
  <si>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</si>
  <si>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</si>
  <si>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</si>
  <si>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</si>
  <si>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</si>
  <si>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</si>
  <si>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</si>
  <si>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</si>
  <si>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</si>
  <si>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</si>
  <si>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</si>
  <si>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</si>
  <si>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</si>
  <si>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</si>
  <si>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</si>
  <si>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</si>
  <si>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</si>
  <si>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</si>
  <si>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</si>
  <si>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</si>
  <si>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</si>
  <si>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</si>
  <si>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</si>
  <si>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</si>
  <si>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</si>
  <si>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</si>
  <si>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</si>
  <si>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</si>
  <si>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</si>
  <si>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</si>
  <si>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</si>
  <si>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</si>
  <si>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</si>
  <si>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</si>
  <si>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</si>
  <si>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</si>
  <si>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</si>
  <si>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</si>
  <si>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</si>
  <si>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</si>
  <si>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</si>
  <si>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</si>
  <si>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</si>
  <si>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</si>
  <si>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</si>
  <si>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</si>
  <si>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</si>
  <si>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</si>
  <si>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</si>
  <si>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</si>
  <si>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</si>
  <si>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</si>
  <si>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</si>
  <si>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</si>
  <si>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</si>
  <si>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</si>
  <si>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</si>
  <si>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</si>
  <si>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</si>
  <si>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</si>
  <si>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</si>
  <si>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</si>
  <si>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</si>
  <si>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</si>
  <si>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</si>
  <si>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</si>
  <si>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</si>
  <si>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</si>
  <si>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</si>
  <si>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</si>
  <si>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</si>
  <si>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</si>
  <si>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</si>
  <si>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</si>
  <si>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</si>
  <si>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</si>
  <si>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</si>
  <si>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</si>
  <si>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</si>
  <si>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</si>
  <si>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</si>
  <si>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</si>
  <si>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</si>
  <si>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</si>
  <si>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</si>
  <si>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</si>
  <si>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</si>
  <si>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</si>
  <si>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</si>
  <si>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</si>
  <si>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</si>
  <si>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</si>
  <si>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</si>
  <si>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</si>
  <si>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</si>
  <si>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</si>
  <si>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</si>
  <si>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</si>
  <si>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</si>
  <si>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</si>
  <si>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</si>
  <si>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</si>
  <si>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</si>
  <si>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</si>
  <si>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</si>
  <si>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</si>
  <si>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</si>
  <si>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</si>
  <si>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</si>
  <si>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</si>
  <si>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</si>
  <si>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</si>
  <si>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</si>
  <si>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</si>
  <si>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</si>
  <si>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</si>
  <si>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</si>
  <si>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</si>
  <si>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</si>
  <si>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</si>
  <si>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</si>
  <si>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</si>
  <si>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</si>
  <si>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</si>
  <si>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</si>
  <si>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</si>
  <si>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</si>
  <si>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</si>
  <si>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</si>
  <si>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</si>
  <si>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</si>
  <si>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</si>
  <si>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</si>
  <si>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</si>
  <si>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</si>
  <si>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</si>
  <si>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</si>
  <si>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</si>
  <si>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</si>
  <si>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</si>
  <si>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</si>
  <si>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</si>
  <si>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</si>
  <si>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</si>
  <si>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</si>
  <si>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</si>
  <si>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</si>
  <si>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</si>
  <si>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</si>
  <si>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</si>
  <si>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</si>
  <si>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</si>
  <si>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</si>
  <si>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</si>
  <si>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</si>
  <si>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</si>
  <si>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</si>
  <si>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</si>
  <si>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</si>
  <si>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</si>
  <si>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</si>
  <si>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</si>
  <si>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</si>
  <si>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</si>
  <si>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</si>
  <si>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</si>
  <si>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</si>
  <si>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</si>
  <si>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</si>
  <si>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</si>
  <si>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</si>
  <si>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</si>
  <si>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</si>
  <si>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</si>
  <si>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</si>
  <si>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</si>
  <si>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</si>
  <si>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</si>
  <si>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</si>
  <si>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</si>
  <si>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</si>
  <si>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</si>
  <si>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</si>
  <si>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</si>
  <si>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</si>
  <si>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</si>
  <si>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</si>
  <si>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</si>
  <si>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</si>
  <si>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</si>
  <si>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</si>
  <si>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</si>
  <si>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</si>
  <si>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</si>
  <si>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</si>
  <si>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</si>
  <si>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</si>
  <si>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</si>
  <si>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</si>
  <si>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</si>
  <si>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</si>
  <si>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</si>
  <si>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</si>
  <si>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</si>
  <si>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</si>
  <si>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</si>
  <si>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</si>
  <si>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</si>
  <si>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</si>
  <si>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</si>
  <si>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</si>
  <si>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</si>
  <si>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</si>
  <si>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</si>
  <si>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</si>
  <si>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</si>
  <si>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</si>
  <si>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</si>
  <si>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</si>
  <si>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</si>
  <si>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</si>
  <si>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</si>
  <si>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</si>
  <si>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</si>
  <si>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</si>
  <si>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</si>
  <si>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</si>
  <si>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</si>
  <si>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</si>
  <si>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</si>
  <si>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</si>
  <si>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</si>
  <si>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</si>
  <si>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</si>
  <si>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</si>
  <si>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</si>
  <si>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</si>
  <si>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</si>
  <si>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</si>
  <si>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</si>
  <si>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</si>
  <si>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</si>
  <si>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</si>
  <si>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</si>
  <si>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</si>
  <si>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</si>
  <si>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</si>
  <si>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</si>
  <si>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</si>
  <si>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</si>
  <si>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</si>
  <si>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</si>
  <si>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</si>
  <si>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</si>
  <si>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</si>
  <si>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</si>
  <si>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</si>
  <si>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</si>
  <si>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</si>
  <si>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</si>
  <si>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</si>
  <si>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</si>
  <si>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</si>
  <si>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</si>
  <si>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</si>
  <si>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</si>
  <si>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</si>
  <si>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</si>
  <si>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</si>
  <si>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</si>
  <si>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</si>
  <si>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</si>
  <si>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</si>
  <si>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</si>
  <si>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</si>
  <si>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</si>
  <si>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</si>
  <si>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</si>
  <si>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</si>
  <si>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</si>
  <si>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</si>
  <si>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</si>
  <si>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</si>
  <si>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</si>
  <si>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</si>
  <si>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</si>
  <si>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</si>
  <si>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</si>
  <si>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</si>
  <si>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</si>
  <si>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</si>
  <si>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</si>
  <si>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</si>
  <si>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</si>
  <si>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</si>
  <si>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</si>
  <si>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</si>
  <si>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</si>
  <si>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</si>
  <si>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</si>
  <si>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</si>
  <si>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</si>
  <si>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</si>
  <si>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</si>
  <si>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</si>
  <si>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</si>
  <si>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</si>
  <si>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</si>
  <si>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</si>
  <si>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</si>
  <si>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</si>
  <si>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</si>
  <si>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</si>
  <si>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</si>
  <si>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</si>
  <si>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</si>
  <si>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</si>
  <si>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</si>
  <si>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</si>
  <si>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</si>
  <si>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</si>
  <si>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</si>
  <si>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</si>
  <si>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</si>
  <si>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</si>
  <si>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</si>
  <si>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</si>
  <si>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</si>
  <si>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</si>
  <si>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</si>
  <si>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</si>
  <si>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</si>
  <si>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</si>
  <si>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</si>
  <si>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</si>
  <si>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</si>
  <si>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</si>
  <si>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</si>
  <si>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</si>
  <si>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</si>
  <si>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</si>
  <si>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</si>
  <si>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</si>
  <si>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</si>
  <si>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</si>
  <si>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</si>
  <si>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</si>
  <si>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</si>
  <si>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</si>
  <si>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</si>
  <si>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</si>
  <si>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</si>
  <si>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</si>
  <si>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</si>
  <si>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</si>
  <si>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</si>
  <si>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</si>
  <si>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</si>
  <si>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</si>
  <si>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</si>
  <si>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</si>
  <si>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</si>
  <si>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</si>
  <si>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</si>
  <si>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</si>
  <si>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</si>
  <si>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</si>
  <si>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</si>
  <si>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</si>
  <si>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</si>
  <si>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</si>
  <si>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</si>
  <si>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</si>
  <si>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</si>
  <si>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</si>
  <si>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</si>
  <si>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</si>
  <si>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</si>
  <si>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</si>
  <si>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</si>
  <si>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</si>
  <si>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</si>
  <si>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</si>
  <si>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</si>
  <si>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</si>
  <si>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</si>
  <si>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</si>
  <si>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</si>
  <si>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</si>
  <si>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</si>
  <si>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</si>
  <si>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</si>
  <si>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</si>
  <si>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</si>
  <si>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</si>
  <si>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</si>
  <si>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</si>
  <si>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</si>
  <si>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</si>
  <si>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</si>
  <si>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</si>
  <si>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</si>
  <si>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</si>
  <si>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</si>
  <si>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</si>
  <si>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</si>
  <si>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</si>
  <si>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</si>
  <si>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</si>
  <si>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</si>
  <si>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</si>
  <si>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</si>
  <si>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</si>
  <si>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</si>
  <si>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</si>
  <si>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</si>
  <si>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</si>
  <si>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</si>
  <si>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</si>
  <si>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</si>
  <si>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</si>
  <si>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</si>
  <si>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</si>
  <si>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</si>
  <si>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</si>
  <si>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</si>
  <si>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</si>
  <si>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</si>
  <si>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</si>
  <si>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</si>
  <si>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</si>
  <si>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</si>
  <si>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</si>
  <si>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</si>
  <si>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</si>
  <si>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</si>
  <si>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</si>
  <si>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</si>
  <si>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</si>
  <si>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</si>
  <si>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</si>
  <si>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</si>
  <si>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</si>
  <si>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</si>
  <si>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</si>
  <si>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</si>
  <si>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</si>
  <si>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</si>
  <si>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</si>
  <si>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</si>
  <si>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</si>
  <si>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</si>
  <si>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</si>
  <si>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</si>
  <si>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</si>
  <si>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</si>
  <si>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</si>
  <si>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</si>
  <si>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</si>
  <si>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</si>
  <si>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</si>
  <si>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</si>
  <si>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</si>
  <si>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</si>
  <si>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</si>
  <si>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</si>
  <si>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</si>
  <si>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</si>
  <si>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</si>
  <si>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</si>
  <si>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</si>
  <si>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</si>
  <si>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</si>
  <si>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</si>
  <si>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</si>
  <si>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</si>
  <si>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</si>
  <si>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</si>
  <si>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</si>
  <si>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</si>
  <si>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</si>
  <si>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</si>
  <si>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</si>
  <si>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</si>
  <si>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</si>
  <si>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</si>
  <si>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</si>
  <si>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</si>
  <si>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</si>
  <si>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</si>
  <si>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</si>
  <si>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</si>
  <si>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</si>
  <si>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</si>
  <si>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</si>
  <si>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</si>
  <si>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</si>
  <si>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</si>
  <si>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</si>
  <si>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</si>
  <si>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</si>
  <si>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</si>
  <si>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</si>
  <si>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</si>
  <si>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</si>
  <si>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</si>
  <si>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</si>
  <si>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</si>
  <si>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</si>
  <si>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</si>
  <si>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</si>
  <si>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</si>
  <si>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</si>
  <si>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</si>
  <si>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</si>
  <si>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</si>
  <si>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</si>
  <si>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</si>
  <si>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</si>
  <si>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</si>
  <si>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</si>
  <si>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</si>
  <si>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</si>
  <si>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</si>
  <si>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</si>
  <si>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</si>
  <si>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</si>
  <si>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</si>
  <si>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</si>
  <si>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</si>
  <si>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</si>
  <si>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</si>
  <si>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</si>
  <si>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</si>
  <si>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</si>
  <si>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</si>
  <si>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</si>
  <si>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</si>
  <si>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</si>
  <si>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</si>
  <si>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</si>
  <si>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</si>
  <si>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</si>
  <si>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</si>
  <si>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</si>
  <si>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</si>
  <si>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</si>
  <si>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</si>
  <si>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</si>
  <si>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</si>
  <si>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</si>
  <si>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</si>
  <si>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</si>
  <si>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</si>
  <si>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</si>
  <si>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</si>
  <si>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</si>
  <si>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</si>
  <si>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</si>
  <si>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</si>
  <si>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</si>
  <si>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</si>
  <si>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</si>
  <si>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</si>
  <si>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</si>
  <si>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</si>
  <si>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</si>
  <si>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</si>
  <si>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</si>
  <si>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</si>
  <si>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</si>
  <si>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</si>
  <si>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</si>
  <si>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</si>
  <si>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</si>
  <si>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</si>
  <si>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</si>
  <si>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</si>
  <si>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</si>
  <si>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</si>
  <si>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</si>
  <si>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</si>
  <si>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</si>
  <si>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</si>
  <si>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</si>
  <si>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</si>
  <si>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</si>
  <si>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</si>
  <si>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</si>
  <si>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</si>
  <si>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</si>
  <si>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</si>
  <si>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</si>
  <si>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</si>
  <si>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</si>
  <si>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</si>
  <si>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</si>
  <si>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</si>
  <si>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</si>
  <si>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</si>
  <si>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</si>
  <si>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</si>
  <si>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</si>
  <si>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</si>
  <si>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</si>
  <si>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</si>
  <si>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</si>
  <si>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</si>
  <si>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</si>
  <si>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</si>
  <si>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</si>
  <si>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</si>
  <si>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</si>
  <si>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</si>
  <si>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</si>
  <si>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</si>
  <si>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</si>
  <si>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</si>
  <si>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</si>
  <si>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</si>
  <si>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</si>
  <si>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</si>
  <si>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</si>
  <si>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</si>
  <si>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</si>
  <si>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</si>
  <si>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</si>
  <si>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</si>
  <si>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</si>
  <si>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</si>
  <si>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</si>
  <si>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</si>
  <si>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</si>
  <si>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</si>
  <si>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</si>
  <si>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</si>
  <si>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</si>
  <si>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</si>
  <si>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</si>
  <si>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</si>
  <si>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</si>
  <si>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</si>
  <si>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</si>
  <si>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</si>
  <si>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</si>
  <si>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</si>
  <si>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</si>
  <si>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</si>
  <si>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</si>
  <si>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</si>
  <si>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</si>
  <si>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</si>
  <si>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</si>
  <si>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</si>
  <si>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</si>
  <si>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</si>
  <si>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</si>
  <si>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</si>
  <si>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</si>
  <si>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</si>
  <si>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</si>
  <si>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</si>
  <si>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</si>
  <si>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</si>
  <si>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</si>
  <si>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</si>
  <si>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</si>
  <si>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</si>
  <si>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</si>
  <si>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</si>
  <si>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</si>
  <si>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</si>
  <si>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</si>
  <si>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</si>
  <si>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</si>
  <si>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</si>
  <si>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</si>
  <si>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</si>
  <si>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</si>
  <si>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</si>
  <si>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</si>
  <si>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</si>
  <si>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</si>
  <si>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</si>
  <si>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</si>
  <si>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</si>
  <si>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</si>
  <si>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</si>
  <si>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</si>
  <si>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</si>
  <si>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</si>
  <si>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</si>
  <si>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</si>
  <si>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</si>
  <si>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</si>
  <si>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</si>
  <si>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</si>
  <si>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</si>
  <si>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</si>
  <si>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</si>
  <si>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</si>
  <si>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</si>
  <si>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</si>
  <si>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</si>
  <si>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</si>
  <si>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</si>
  <si>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</si>
  <si>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</si>
  <si>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</si>
  <si>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</si>
  <si>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</si>
  <si>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</si>
  <si>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</si>
  <si>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</si>
  <si>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</si>
  <si>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</si>
  <si>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</si>
  <si>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</si>
  <si>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</si>
  <si>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</si>
  <si>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</si>
  <si>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</si>
  <si>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</si>
  <si>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</si>
  <si>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</si>
  <si>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</si>
  <si>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</si>
  <si>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</si>
  <si>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</si>
  <si>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</si>
  <si>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</si>
  <si>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</si>
  <si>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</si>
  <si>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</si>
  <si>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</si>
  <si>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</si>
  <si>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</si>
  <si>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</si>
  <si>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</si>
  <si>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</si>
  <si>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</si>
  <si>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</si>
  <si>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</si>
  <si>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</si>
  <si>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</si>
  <si>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</si>
  <si>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</si>
  <si>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</si>
  <si>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</si>
  <si>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</si>
  <si>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</si>
  <si>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</si>
  <si>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</si>
  <si>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</si>
  <si>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</si>
  <si>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</si>
  <si>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</si>
  <si>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</si>
  <si>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</si>
  <si>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</si>
  <si>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</si>
  <si>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</si>
  <si>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</si>
  <si>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</si>
  <si>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</si>
  <si>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</si>
  <si>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</si>
  <si>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</si>
  <si>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</si>
  <si>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</si>
  <si>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</si>
  <si>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</si>
  <si>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</si>
  <si>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</si>
  <si>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</si>
  <si>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</si>
  <si>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</si>
  <si>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</si>
  <si>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</si>
  <si>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</si>
  <si>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</si>
  <si>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</si>
  <si>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</si>
  <si>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</si>
  <si>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</si>
  <si>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</si>
  <si>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</si>
  <si>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</si>
  <si>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</si>
  <si>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</si>
  <si>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</si>
  <si>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</si>
  <si>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</si>
  <si>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</si>
  <si>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</si>
  <si>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</si>
  <si>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</si>
  <si>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</si>
  <si>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</si>
  <si>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</si>
  <si>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</si>
  <si>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</si>
  <si>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</si>
  <si>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</si>
  <si>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</si>
  <si>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</si>
  <si>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</si>
  <si>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</si>
  <si>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</si>
  <si>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</si>
  <si>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</si>
  <si>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</si>
  <si>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</si>
  <si>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</si>
  <si>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</si>
  <si>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</si>
  <si>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</si>
  <si>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</si>
  <si>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</si>
  <si>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</si>
  <si>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</si>
  <si>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</si>
  <si>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</si>
  <si>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</si>
  <si>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</si>
  <si>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</si>
  <si>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</si>
  <si>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</si>
  <si>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</si>
  <si>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</si>
  <si>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</si>
  <si>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</si>
  <si>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</si>
  <si>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</si>
  <si>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</si>
  <si>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</si>
  <si>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</si>
  <si>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</si>
  <si>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</si>
  <si>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</si>
  <si>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</si>
  <si>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</si>
  <si>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</si>
  <si>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</si>
  <si>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</si>
  <si>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</si>
  <si>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</si>
  <si>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</si>
  <si>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</si>
  <si>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</si>
  <si>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</si>
  <si>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</si>
  <si>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</si>
  <si>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</si>
  <si>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</si>
  <si>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</si>
  <si>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</si>
  <si>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</si>
  <si>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</si>
  <si>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</si>
  <si>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</si>
  <si>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</si>
  <si>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</si>
  <si>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</si>
  <si>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</si>
  <si>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</si>
  <si>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</si>
  <si>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</si>
  <si>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</si>
  <si>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</si>
  <si>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</si>
  <si>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</si>
  <si>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</si>
  <si>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</si>
  <si>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</si>
  <si>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</si>
  <si>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</si>
  <si>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</si>
  <si>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</si>
  <si>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</si>
  <si>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</si>
  <si>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</si>
  <si>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</si>
  <si>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</si>
  <si>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</si>
  <si>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</si>
  <si>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</si>
  <si>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</si>
  <si>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</si>
  <si>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</si>
  <si>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</si>
  <si>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</si>
  <si>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</si>
  <si>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</si>
  <si>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</si>
  <si>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</si>
  <si>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</si>
  <si>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</si>
  <si>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</si>
  <si>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</si>
  <si>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</si>
  <si>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</si>
  <si>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</si>
  <si>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</si>
  <si>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</si>
  <si>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</si>
  <si>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</si>
  <si>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</si>
  <si>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</si>
  <si>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</si>
  <si>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</si>
  <si>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</si>
  <si>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</si>
  <si>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</si>
  <si>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</si>
  <si>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</si>
  <si>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</si>
  <si>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</si>
  <si>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</si>
  <si>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</si>
  <si>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</si>
  <si>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</si>
  <si>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</si>
  <si>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</si>
  <si>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</si>
  <si>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</si>
  <si>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</si>
  <si>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</si>
  <si>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</si>
  <si>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</si>
  <si>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</si>
  <si>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</si>
  <si>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</si>
  <si>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</si>
  <si>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</si>
  <si>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</si>
  <si>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</si>
  <si>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</si>
  <si>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</si>
  <si>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</si>
  <si>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</si>
  <si>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</si>
  <si>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</si>
  <si>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</si>
  <si>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</si>
  <si>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</si>
  <si>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</si>
  <si>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</si>
  <si>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</si>
  <si>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</si>
  <si>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</si>
  <si>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</si>
  <si>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</si>
  <si>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</si>
  <si>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</si>
  <si>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</si>
  <si>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</si>
  <si>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</si>
  <si>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</si>
  <si>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</si>
  <si>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</si>
  <si>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</si>
  <si>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</si>
  <si>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</si>
  <si>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</si>
  <si>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</si>
  <si>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</si>
  <si>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</si>
  <si>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</si>
  <si>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</si>
  <si>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</si>
  <si>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</si>
  <si>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</si>
  <si>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</si>
  <si>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</si>
  <si>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</si>
  <si>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</si>
  <si>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</si>
  <si>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</si>
  <si>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</si>
  <si>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</si>
  <si>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</si>
  <si>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</si>
  <si>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</si>
  <si>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</si>
  <si>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</si>
  <si>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</si>
  <si>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</si>
  <si>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</si>
  <si>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</si>
  <si>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</si>
  <si>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</si>
  <si>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</si>
  <si>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</si>
  <si>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</si>
  <si>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</si>
  <si>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</si>
  <si>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</si>
  <si>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</si>
  <si>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</si>
  <si>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</si>
  <si>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</si>
  <si>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</si>
  <si>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</si>
  <si>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</si>
  <si>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</si>
  <si>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</si>
  <si>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</si>
  <si>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</si>
  <si>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</si>
  <si>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</si>
  <si>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</si>
  <si>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</si>
  <si>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</si>
  <si>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</si>
  <si>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</si>
  <si>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</si>
  <si>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</si>
  <si>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</si>
  <si>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</si>
  <si>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</si>
  <si>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</si>
  <si>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</si>
  <si>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</si>
  <si>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</si>
  <si>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</si>
  <si>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</si>
  <si>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</si>
  <si>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</si>
  <si>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</si>
  <si>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</si>
  <si>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</si>
  <si>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</si>
  <si>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</si>
  <si>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</si>
  <si>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</si>
  <si>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</si>
  <si>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</si>
  <si>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</si>
  <si>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</si>
  <si>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</si>
  <si>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</si>
  <si>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</si>
  <si>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</si>
  <si>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</si>
  <si>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</si>
  <si>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</si>
  <si>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</si>
  <si>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</si>
  <si>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</si>
  <si>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</si>
  <si>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</si>
  <si>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</si>
  <si>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</si>
  <si>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</si>
  <si>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</si>
  <si>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</si>
  <si>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</si>
  <si>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</si>
  <si>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</si>
  <si>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</si>
  <si>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</si>
  <si>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</si>
  <si>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</si>
  <si>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</si>
  <si>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</si>
  <si>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</si>
  <si>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</si>
  <si>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</si>
  <si>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</si>
  <si>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</si>
  <si>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</si>
  <si>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</si>
  <si>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</si>
  <si>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</si>
  <si>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</si>
  <si>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</si>
  <si>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</si>
  <si>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</si>
  <si>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</si>
  <si>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</si>
  <si>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</si>
  <si>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</si>
  <si>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</si>
  <si>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</si>
  <si>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</si>
  <si>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</si>
  <si>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</si>
  <si>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</si>
  <si>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</si>
  <si>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</si>
  <si>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</si>
  <si>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</si>
  <si>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</si>
  <si>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</si>
  <si>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</si>
  <si>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</si>
  <si>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</si>
  <si>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</si>
  <si>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</si>
  <si>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</si>
  <si>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</si>
  <si>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</si>
  <si>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</si>
  <si>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</si>
  <si>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</si>
  <si>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</si>
  <si>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</si>
  <si>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</si>
  <si>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</si>
  <si>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</si>
  <si>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</si>
  <si>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</si>
  <si>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</si>
  <si>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</si>
  <si>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</si>
  <si>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</si>
  <si>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</si>
  <si>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</si>
  <si>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</si>
  <si>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</si>
  <si>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</si>
  <si>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</si>
  <si>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</si>
  <si>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</si>
  <si>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</si>
  <si>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</si>
  <si>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</si>
  <si>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</si>
  <si>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</si>
  <si>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</si>
  <si>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</si>
  <si>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</si>
  <si>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</si>
  <si>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</si>
  <si>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</si>
  <si>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</si>
  <si>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</si>
  <si>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</si>
  <si>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</si>
  <si>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</si>
  <si>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</si>
  <si>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</si>
  <si>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</si>
  <si>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</si>
  <si>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</si>
  <si>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</si>
  <si>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</si>
  <si>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</si>
  <si>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</si>
  <si>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</si>
  <si>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</si>
  <si>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</si>
  <si>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</si>
  <si>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</si>
  <si>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</si>
  <si>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</si>
  <si>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</si>
  <si>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</si>
  <si>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</si>
  <si>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</si>
  <si>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</si>
  <si>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</si>
  <si>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</si>
  <si>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</si>
  <si>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</si>
  <si>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</si>
  <si>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</si>
  <si>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</si>
  <si>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</si>
  <si>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</si>
  <si>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</si>
  <si>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</si>
  <si>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</si>
  <si>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</si>
  <si>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</si>
  <si>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</si>
  <si>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</si>
  <si>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</si>
  <si>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</si>
  <si>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</si>
  <si>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</si>
  <si>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</si>
  <si>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</si>
  <si>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</si>
  <si>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</si>
  <si>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</si>
  <si>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</si>
  <si>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</si>
  <si>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</si>
  <si>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</si>
  <si>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</si>
  <si>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</si>
  <si>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</si>
  <si>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</si>
  <si>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</si>
  <si>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</si>
  <si>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</si>
  <si>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</si>
  <si>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</si>
  <si>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</si>
  <si>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</si>
  <si>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</si>
  <si>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</si>
  <si>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</si>
  <si>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</si>
  <si>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</si>
  <si>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</si>
  <si>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</si>
  <si>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</si>
  <si>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</si>
  <si>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</si>
  <si>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</si>
  <si>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</si>
  <si>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</si>
  <si>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</si>
  <si>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</si>
  <si>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</si>
  <si>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</si>
  <si>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</si>
  <si>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</si>
  <si>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</si>
  <si>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</si>
  <si>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</si>
  <si>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</si>
  <si>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</si>
  <si>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</si>
  <si>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</si>
  <si>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</si>
  <si>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</si>
  <si>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</si>
  <si>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</si>
  <si>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</si>
  <si>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</si>
  <si>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</si>
  <si>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</si>
  <si>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</si>
  <si>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</si>
  <si>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</si>
  <si>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</si>
  <si>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</si>
  <si>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</si>
  <si>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</si>
  <si>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</si>
  <si>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</si>
  <si>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</si>
  <si>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</si>
  <si>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</si>
  <si>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</si>
  <si>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</si>
  <si>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</si>
  <si>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</si>
  <si>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</si>
  <si>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</si>
  <si>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</si>
  <si>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</si>
  <si>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</si>
  <si>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</si>
  <si>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</si>
  <si>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</si>
  <si>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</si>
  <si>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</si>
  <si>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</si>
  <si>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</si>
  <si>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</si>
  <si>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</si>
  <si>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</si>
  <si>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</si>
  <si>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</si>
  <si>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</si>
  <si>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</si>
  <si>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</si>
  <si>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</si>
  <si>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</si>
  <si>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</si>
  <si>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</si>
  <si>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</si>
  <si>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</si>
  <si>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</si>
  <si>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</si>
  <si>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</si>
  <si>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</si>
  <si>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</si>
  <si>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</si>
  <si>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</si>
  <si>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</si>
  <si>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</si>
  <si>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</si>
  <si>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</si>
  <si>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</si>
  <si>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</si>
  <si>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</si>
  <si>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</si>
  <si>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</si>
  <si>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</si>
  <si>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</si>
  <si>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</si>
  <si>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</si>
  <si>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</si>
  <si>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</si>
  <si>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</si>
  <si>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</si>
  <si>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</si>
  <si>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</si>
  <si>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</si>
  <si>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</si>
  <si>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</si>
  <si>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</si>
  <si>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</si>
  <si>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</si>
  <si>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</si>
  <si>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</si>
  <si>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</si>
  <si>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</si>
  <si>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</si>
  <si>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</si>
  <si>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</si>
  <si>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</si>
  <si>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</si>
  <si>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</si>
  <si>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</si>
  <si>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</si>
  <si>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</si>
  <si>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</si>
  <si>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</si>
  <si>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</si>
  <si>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</si>
  <si>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</si>
  <si>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</si>
  <si>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</si>
  <si>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</si>
  <si>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</si>
  <si>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</si>
  <si>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</si>
  <si>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</si>
  <si>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</si>
  <si>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</si>
  <si>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</si>
  <si>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</si>
  <si>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</si>
  <si>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</si>
  <si>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</si>
  <si>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</si>
  <si>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</si>
  <si>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</si>
  <si>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</si>
  <si>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</si>
  <si>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</si>
  <si>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</si>
  <si>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</si>
  <si>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</si>
  <si>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</si>
  <si>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</si>
  <si>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</si>
  <si>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</si>
  <si>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</si>
  <si>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</si>
  <si>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</si>
  <si>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</si>
  <si>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</si>
  <si>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</si>
  <si>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</si>
  <si>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</si>
  <si>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</si>
  <si>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</si>
  <si>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</si>
  <si>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</si>
  <si>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</si>
  <si>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</si>
  <si>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</si>
  <si>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</si>
  <si>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</si>
  <si>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</si>
  <si>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</si>
  <si>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</si>
  <si>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</si>
  <si>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</si>
  <si>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</si>
  <si>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</si>
  <si>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</si>
  <si>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</si>
  <si>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</si>
  <si>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</si>
  <si>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</si>
  <si>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</si>
  <si>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</si>
  <si>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</si>
  <si>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</si>
  <si>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</si>
  <si>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</si>
  <si>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</si>
  <si>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</si>
  <si>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</si>
  <si>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</si>
  <si>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</si>
  <si>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</si>
  <si>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</si>
  <si>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</si>
  <si>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</si>
  <si>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</si>
  <si>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</si>
  <si>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</si>
  <si>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</si>
  <si>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</si>
  <si>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</si>
  <si>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</si>
  <si>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</si>
  <si>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</si>
  <si>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</si>
  <si>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</si>
  <si>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</si>
  <si>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</si>
  <si>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</si>
  <si>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</si>
  <si>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</si>
  <si>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</si>
  <si>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</si>
  <si>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</si>
  <si>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</si>
  <si>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</si>
  <si>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</si>
  <si>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</si>
  <si>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</si>
  <si>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</si>
  <si>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</si>
  <si>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</si>
  <si>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</si>
  <si>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</si>
  <si>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</si>
  <si>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</si>
  <si>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</si>
  <si>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</si>
  <si>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</si>
  <si>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</si>
  <si>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</si>
  <si>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</si>
  <si>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</si>
  <si>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</si>
  <si>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</si>
  <si>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</si>
  <si>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</si>
  <si>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</si>
  <si>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</si>
  <si>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</si>
  <si>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</si>
  <si>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</si>
  <si>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</si>
  <si>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</si>
  <si>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</si>
  <si>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</si>
  <si>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</si>
  <si>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</si>
  <si>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</si>
  <si>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</si>
  <si>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</si>
  <si>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</si>
  <si>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</si>
  <si>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</si>
  <si>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</si>
  <si>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</si>
  <si>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</si>
  <si>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</si>
  <si>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</si>
  <si>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</si>
  <si>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</si>
  <si>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</si>
  <si>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</si>
  <si>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</si>
  <si>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</si>
  <si>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</si>
  <si>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</si>
  <si>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</si>
  <si>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</si>
  <si>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</si>
  <si>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</si>
  <si>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</si>
  <si>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</si>
  <si>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</si>
  <si>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</si>
  <si>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</si>
  <si>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</si>
  <si>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</si>
  <si>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</si>
  <si>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</si>
  <si>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</si>
  <si>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</si>
  <si>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</si>
  <si>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</si>
  <si>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</si>
  <si>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</si>
  <si>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</si>
  <si>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</si>
  <si>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</si>
  <si>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</si>
  <si>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</si>
  <si>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</si>
  <si>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</si>
  <si>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</si>
  <si>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</si>
  <si>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</si>
  <si>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</si>
  <si>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</si>
  <si>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</si>
  <si>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</si>
  <si>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</si>
  <si>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</si>
  <si>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</si>
  <si>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</si>
  <si>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</si>
  <si>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</si>
  <si>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</si>
  <si>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</si>
  <si>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</si>
  <si>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</si>
  <si>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</si>
  <si>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</si>
  <si>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</si>
  <si>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</si>
  <si>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</si>
  <si>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</si>
  <si>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</si>
  <si>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</si>
  <si>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</si>
  <si>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</si>
  <si>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</si>
  <si>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</si>
  <si>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</si>
  <si>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</si>
  <si>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</si>
  <si>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</si>
  <si>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</si>
  <si>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</si>
  <si>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</si>
  <si>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</si>
  <si>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</si>
  <si>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</si>
  <si>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</si>
  <si>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</si>
  <si>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</si>
  <si>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</si>
  <si>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</si>
  <si>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</si>
  <si>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</si>
  <si>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</si>
  <si>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</si>
  <si>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</si>
  <si>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</si>
  <si>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</si>
  <si>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</si>
  <si>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</si>
  <si>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</si>
  <si>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</si>
  <si>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</si>
  <si>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</si>
  <si>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</si>
  <si>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</si>
  <si>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</si>
  <si>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</si>
  <si>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</si>
  <si>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</si>
  <si>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</si>
  <si>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</si>
  <si>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</si>
  <si>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</si>
  <si>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</si>
  <si>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</si>
  <si>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</si>
  <si>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</si>
  <si>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</si>
  <si>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</si>
  <si>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</si>
  <si>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</si>
  <si>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</si>
  <si>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</si>
  <si>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</si>
  <si>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</si>
  <si>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</si>
  <si>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</si>
  <si>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</si>
  <si>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</si>
  <si>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</si>
  <si>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</si>
  <si>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</si>
  <si>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</si>
  <si>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</si>
  <si>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</si>
  <si>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</si>
  <si>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</si>
  <si>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</si>
  <si>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</si>
  <si>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</si>
  <si>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</si>
  <si>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</si>
  <si>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</si>
  <si>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</si>
  <si>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</si>
  <si>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</si>
  <si>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</si>
  <si>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</si>
  <si>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</si>
  <si>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</si>
  <si>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</si>
  <si>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</si>
  <si>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</si>
  <si>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</si>
  <si>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</si>
  <si>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</si>
  <si>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</si>
  <si>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</si>
  <si>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</si>
  <si>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</si>
  <si>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</si>
  <si>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</si>
  <si>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</si>
  <si>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</si>
  <si>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</si>
  <si>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</si>
  <si>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</si>
  <si>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</si>
  <si>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</si>
  <si>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</si>
  <si>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</si>
  <si>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</si>
  <si>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</si>
  <si>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</si>
  <si>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</si>
  <si>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</si>
  <si>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</si>
  <si>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</si>
  <si>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</si>
  <si>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</si>
  <si>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</si>
  <si>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</si>
  <si>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</si>
  <si>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</si>
  <si>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</si>
  <si>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</si>
  <si>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</si>
  <si>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</si>
  <si>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</si>
  <si>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</si>
  <si>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</si>
  <si>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</si>
  <si>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</si>
  <si>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</si>
  <si>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</si>
  <si>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</si>
  <si>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</si>
  <si>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</si>
  <si>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</si>
  <si>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</si>
  <si>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</si>
  <si>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</si>
  <si>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</si>
  <si>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</si>
  <si>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</si>
  <si>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</si>
  <si>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</si>
  <si>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</si>
  <si>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</si>
  <si>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</si>
  <si>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</si>
  <si>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</si>
  <si>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</si>
  <si>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</si>
  <si>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</si>
  <si>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</si>
  <si>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</si>
  <si>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</si>
  <si>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</si>
  <si>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</si>
  <si>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</si>
  <si>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</si>
  <si>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</si>
  <si>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</si>
  <si>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</si>
  <si>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</si>
  <si>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</si>
  <si>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</si>
  <si>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</si>
  <si>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</si>
  <si>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</si>
  <si>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</si>
  <si>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</si>
  <si>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</si>
  <si>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</si>
  <si>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</si>
  <si>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</si>
  <si>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</si>
  <si>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</si>
  <si>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</si>
  <si>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</si>
  <si>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</si>
  <si>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</si>
  <si>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</si>
  <si>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</si>
  <si>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</si>
  <si>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</si>
  <si>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</si>
  <si>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</si>
  <si>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</si>
  <si>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</si>
  <si>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</si>
  <si>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</si>
  <si>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</si>
  <si>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</si>
  <si>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</si>
  <si>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</si>
  <si>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</si>
  <si>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</si>
  <si>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</si>
  <si>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</si>
  <si>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</si>
  <si>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</si>
  <si>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</si>
  <si>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</si>
  <si>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</si>
  <si>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</si>
  <si>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</si>
  <si>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</si>
  <si>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</si>
  <si>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</si>
  <si>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</si>
  <si>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</si>
  <si>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</si>
  <si>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</si>
  <si>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</si>
  <si>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</si>
  <si>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</si>
  <si>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</si>
  <si>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</si>
  <si>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</si>
  <si>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</si>
  <si>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</si>
  <si>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</si>
  <si>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</si>
  <si>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</si>
  <si>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</si>
  <si>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</si>
  <si>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</si>
  <si>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</si>
  <si>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</si>
  <si>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</si>
  <si>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</si>
  <si>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</si>
  <si>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</si>
  <si>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</si>
  <si>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</si>
  <si>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</si>
  <si>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</si>
  <si>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</si>
  <si>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</si>
  <si>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</si>
  <si>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</si>
  <si>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</si>
  <si>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</si>
  <si>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</si>
  <si>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</si>
  <si>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</si>
  <si>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</si>
  <si>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</si>
  <si>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</si>
  <si>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</si>
  <si>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</si>
  <si>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</si>
  <si>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</si>
  <si>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</si>
  <si>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</si>
  <si>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</si>
  <si>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</si>
  <si>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</si>
  <si>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</si>
  <si>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</si>
  <si>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</si>
  <si>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</si>
  <si>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</si>
  <si>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</si>
  <si>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</si>
  <si>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</si>
  <si>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</si>
  <si>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</si>
  <si>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</si>
  <si>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</si>
  <si>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</si>
  <si>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</si>
  <si>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</si>
  <si>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</si>
  <si>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</si>
  <si>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</si>
  <si>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</si>
  <si>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</si>
  <si>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</si>
  <si>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</si>
  <si>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</si>
  <si>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</si>
  <si>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</si>
  <si>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</si>
  <si>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</si>
  <si>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</si>
  <si>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</si>
  <si>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</si>
  <si>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</si>
  <si>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</si>
  <si>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</si>
  <si>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</si>
  <si>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</si>
  <si>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</si>
  <si>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</si>
  <si>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</si>
  <si>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</si>
  <si>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</si>
  <si>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</si>
  <si>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</si>
  <si>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</si>
  <si>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</si>
  <si>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</si>
  <si>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</si>
  <si>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</si>
  <si>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</si>
  <si>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</si>
  <si>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</si>
  <si>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</si>
  <si>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</si>
  <si>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</si>
  <si>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</si>
  <si>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</si>
  <si>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</si>
  <si>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</si>
  <si>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</si>
  <si>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</si>
  <si>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</si>
  <si>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</si>
  <si>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</si>
  <si>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</si>
  <si>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</si>
  <si>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</si>
  <si>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</si>
  <si>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</si>
  <si>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</si>
  <si>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</si>
  <si>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</si>
  <si>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</si>
  <si>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</si>
  <si>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</si>
  <si>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</si>
  <si>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</si>
  <si>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</si>
  <si>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</si>
  <si>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</si>
  <si>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</si>
  <si>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</si>
  <si>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</si>
  <si>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</si>
  <si>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</si>
  <si>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</si>
  <si>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</si>
  <si>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</si>
  <si>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</si>
  <si>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</si>
  <si>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</si>
  <si>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</si>
  <si>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</si>
  <si>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</si>
  <si>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</si>
  <si>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</si>
  <si>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</si>
  <si>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</si>
  <si>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</si>
  <si>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</si>
  <si>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</si>
  <si>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</si>
  <si>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</si>
  <si>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</si>
  <si>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</si>
  <si>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</si>
  <si>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</si>
  <si>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</si>
  <si>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</si>
  <si>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</si>
  <si>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</si>
  <si>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</si>
  <si>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</si>
  <si>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</si>
  <si>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</si>
  <si>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</si>
  <si>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</si>
  <si>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</si>
  <si>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</si>
  <si>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</si>
  <si>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</si>
  <si>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</si>
  <si>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</si>
  <si>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</si>
  <si>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</si>
  <si>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</si>
  <si>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</si>
  <si>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</si>
  <si>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</si>
  <si>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</si>
  <si>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</si>
  <si>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</si>
  <si>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</si>
  <si>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</si>
  <si>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</si>
  <si>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</si>
  <si>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</si>
  <si>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</si>
  <si>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</si>
  <si>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</si>
  <si>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</si>
  <si>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</si>
  <si>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</si>
  <si>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</si>
  <si>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</si>
  <si>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</si>
  <si>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</si>
  <si>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</si>
  <si>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</si>
  <si>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</si>
  <si>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</si>
  <si>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</si>
  <si>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</si>
  <si>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</si>
  <si>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</si>
  <si>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</si>
  <si>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</si>
  <si>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</si>
  <si>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</si>
  <si>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</si>
  <si>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</si>
  <si>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</si>
  <si>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</si>
  <si>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</si>
  <si>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</si>
  <si>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</si>
  <si>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</si>
  <si>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</si>
  <si>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</si>
  <si>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</si>
  <si>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</si>
  <si>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</si>
  <si>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</si>
  <si>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</si>
  <si>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</si>
  <si>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</si>
  <si>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</si>
  <si>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</si>
  <si>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</si>
  <si>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</si>
  <si>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</si>
  <si>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</si>
  <si>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</si>
  <si>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</si>
  <si>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</si>
  <si>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</si>
  <si>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</si>
  <si>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</si>
  <si>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</si>
  <si>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</si>
  <si>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</si>
  <si>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</si>
  <si>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</si>
  <si>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</si>
  <si>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</si>
  <si>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</si>
  <si>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</si>
  <si>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</si>
  <si>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</si>
  <si>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</si>
  <si>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</si>
  <si>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</si>
  <si>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</si>
  <si>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</si>
  <si>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</si>
  <si>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</si>
  <si>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</si>
  <si>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</si>
  <si>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</si>
  <si>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</si>
  <si>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</si>
  <si>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</si>
  <si>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</si>
  <si>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</si>
  <si>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</si>
  <si>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</si>
  <si>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</si>
  <si>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</si>
  <si>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</si>
  <si>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</si>
  <si>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</si>
  <si>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</si>
  <si>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</si>
  <si>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</si>
  <si>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</si>
  <si>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</si>
  <si>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</si>
  <si>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</si>
  <si>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</si>
  <si>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</si>
  <si>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</si>
  <si>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</si>
  <si>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</si>
  <si>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</si>
  <si>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</si>
  <si>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</si>
  <si>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</si>
  <si>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</si>
  <si>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</si>
  <si>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</si>
  <si>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</si>
  <si>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</si>
  <si>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</si>
  <si>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</si>
  <si>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</si>
  <si>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</si>
  <si>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</si>
  <si>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</si>
  <si>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</si>
  <si>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</si>
  <si>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</si>
  <si>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</si>
  <si>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</si>
  <si>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</si>
  <si>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</si>
  <si>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</si>
  <si>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</si>
  <si>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</si>
  <si>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</si>
  <si>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</si>
  <si>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</si>
  <si>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</si>
  <si>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</si>
  <si>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</si>
  <si>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</si>
  <si>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</si>
  <si>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</si>
  <si>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</si>
  <si>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</si>
  <si>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</si>
  <si>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</si>
  <si>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</si>
  <si>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</si>
  <si>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</si>
  <si>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</si>
  <si>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</si>
  <si>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</si>
  <si>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</si>
  <si>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</si>
  <si>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</si>
  <si>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</si>
  <si>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</si>
  <si>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</si>
  <si>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</si>
  <si>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</si>
  <si>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</si>
  <si>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</si>
  <si>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</si>
  <si>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</si>
  <si>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</si>
  <si>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</si>
  <si>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</si>
  <si>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</si>
  <si>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</si>
  <si>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</si>
  <si>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</si>
  <si>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</si>
  <si>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</si>
  <si>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</si>
  <si>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</si>
  <si>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</si>
  <si>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</si>
  <si>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</si>
  <si>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</si>
  <si>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</si>
  <si>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</si>
  <si>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</si>
  <si>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</si>
  <si>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</si>
  <si>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</si>
  <si>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</si>
  <si>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</si>
  <si>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</si>
  <si>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</si>
  <si>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</si>
  <si>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</si>
  <si>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</si>
  <si>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</si>
  <si>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</si>
  <si>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</si>
  <si>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</si>
  <si>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</si>
  <si>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</si>
  <si>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</si>
  <si>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</si>
  <si>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</si>
  <si>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</si>
  <si>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</si>
  <si>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</si>
  <si>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</si>
  <si>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</si>
  <si>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</si>
  <si>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</si>
  <si>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</si>
  <si>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</si>
  <si>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</si>
  <si>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</si>
  <si>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</si>
  <si>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</si>
  <si>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</si>
  <si>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</si>
  <si>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</si>
  <si>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</si>
  <si>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</si>
  <si>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</si>
  <si>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</si>
  <si>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</si>
  <si>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</si>
  <si>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</si>
  <si>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</si>
  <si>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</si>
  <si>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</si>
  <si>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</si>
  <si>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</si>
  <si>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</si>
  <si>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</si>
  <si>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</si>
  <si>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</si>
  <si>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</si>
  <si>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</si>
  <si>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</si>
  <si>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</si>
  <si>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</si>
  <si>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</si>
  <si>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</si>
  <si>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</si>
  <si>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</si>
  <si>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</si>
  <si>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</si>
  <si>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</si>
  <si>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</si>
  <si>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</si>
  <si>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</si>
  <si>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</si>
  <si>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</si>
  <si>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</si>
  <si>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</si>
  <si>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</si>
  <si>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</si>
  <si>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</si>
  <si>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</si>
  <si>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</si>
  <si>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</si>
  <si>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</si>
  <si>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</si>
  <si>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</si>
  <si>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</si>
  <si>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</si>
  <si>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</si>
  <si>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</si>
  <si>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</si>
  <si>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</si>
  <si>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</si>
  <si>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</si>
  <si>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</si>
  <si>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</si>
  <si>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</si>
  <si>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</si>
  <si>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</si>
  <si>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</si>
  <si>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</si>
  <si>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</si>
  <si>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</si>
  <si>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</si>
  <si>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</si>
  <si>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</si>
  <si>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</si>
  <si>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</si>
  <si>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</si>
  <si>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</si>
  <si>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</si>
  <si>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</si>
  <si>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</si>
  <si>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</si>
  <si>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</si>
  <si>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</si>
  <si>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</si>
  <si>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</si>
  <si>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</si>
  <si>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</si>
  <si>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</si>
  <si>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</si>
  <si>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</si>
  <si>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</si>
  <si>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</si>
  <si>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</si>
  <si>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</si>
  <si>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</si>
  <si>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</si>
  <si>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</si>
  <si>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</si>
  <si>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</si>
  <si>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</si>
  <si>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</si>
  <si>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</si>
  <si>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</si>
  <si>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</si>
  <si>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</si>
  <si>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</si>
  <si>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</si>
  <si>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</si>
  <si>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</si>
  <si>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</si>
  <si>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</si>
  <si>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</si>
  <si>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</si>
  <si>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</si>
  <si>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</si>
  <si>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</si>
  <si>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</si>
  <si>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</si>
  <si>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</si>
  <si>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</si>
  <si>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</si>
  <si>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</si>
  <si>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</si>
  <si>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</si>
  <si>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</si>
  <si>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</si>
  <si>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</si>
  <si>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</si>
  <si>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</si>
  <si>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</si>
  <si>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</si>
  <si>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</si>
  <si>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</si>
  <si>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</si>
  <si>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</si>
  <si>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</si>
  <si>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</si>
  <si>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</si>
  <si>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</si>
  <si>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</si>
  <si>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</si>
  <si>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</si>
  <si>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</si>
  <si>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</si>
  <si>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</si>
  <si>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</si>
  <si>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</si>
  <si>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</si>
  <si>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</si>
  <si>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</si>
  <si>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</si>
  <si>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</si>
  <si>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</si>
  <si>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</si>
  <si>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</si>
  <si>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</si>
  <si>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</si>
  <si>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</si>
  <si>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</si>
  <si>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</si>
  <si>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</si>
  <si>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</si>
  <si>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</si>
  <si>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</si>
  <si>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</si>
  <si>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</si>
  <si>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</si>
  <si>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</si>
  <si>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</si>
  <si>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</si>
  <si>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</si>
  <si>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</si>
  <si>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</si>
  <si>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</si>
  <si>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</si>
  <si>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</si>
  <si>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</si>
  <si>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</si>
  <si>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</si>
  <si>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</si>
  <si>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</si>
  <si>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</si>
  <si>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</si>
  <si>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</si>
  <si>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</si>
  <si>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</si>
  <si>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</si>
  <si>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</si>
  <si>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</si>
  <si>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</si>
  <si>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</si>
  <si>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</si>
  <si>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</si>
  <si>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</si>
  <si>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</si>
  <si>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</si>
  <si>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</si>
  <si>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</si>
  <si>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</si>
  <si>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</si>
  <si>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</si>
  <si>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</si>
  <si>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</si>
  <si>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</si>
  <si>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</si>
  <si>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</si>
  <si>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</si>
  <si>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</si>
  <si>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</si>
  <si>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</si>
  <si>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</si>
  <si>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</si>
  <si>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</si>
  <si>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</si>
  <si>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</si>
  <si>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</si>
  <si>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</si>
  <si>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</si>
  <si>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</si>
  <si>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</si>
  <si>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</si>
  <si>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</si>
  <si>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</si>
  <si>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</si>
  <si>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</si>
  <si>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</si>
  <si>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</si>
  <si>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</si>
  <si>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</si>
  <si>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</si>
  <si>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</si>
  <si>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</si>
  <si>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</si>
  <si>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</si>
  <si>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</si>
  <si>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</si>
  <si>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</si>
  <si>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</si>
  <si>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</si>
  <si>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</si>
  <si>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</si>
  <si>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</si>
  <si>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</si>
  <si>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</si>
  <si>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</si>
  <si>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</si>
  <si>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</si>
  <si>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</si>
  <si>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</si>
  <si>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</si>
  <si>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</si>
  <si>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</si>
  <si>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</si>
  <si>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</si>
  <si>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</si>
  <si>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</si>
  <si>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</si>
  <si>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</si>
  <si>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</si>
  <si>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</si>
  <si>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</si>
  <si>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</si>
  <si>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</si>
  <si>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</si>
  <si>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</si>
  <si>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</si>
  <si>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</si>
  <si>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</si>
  <si>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</si>
  <si>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</si>
  <si>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</si>
  <si>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</si>
  <si>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</si>
  <si>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</si>
  <si>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</si>
  <si>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</si>
  <si>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</si>
  <si>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</si>
  <si>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</si>
  <si>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</si>
  <si>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</si>
  <si>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</si>
  <si>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</si>
  <si>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</si>
  <si>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</si>
  <si>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</si>
  <si>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</si>
  <si>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</si>
  <si>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</si>
  <si>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</si>
  <si>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</si>
  <si>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</si>
  <si>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</si>
  <si>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</si>
  <si>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</si>
  <si>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</si>
  <si>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</si>
  <si>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</si>
  <si>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</si>
  <si>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</si>
  <si>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</si>
  <si>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</si>
  <si>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</si>
  <si>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</si>
  <si>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</si>
  <si>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</si>
  <si>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</si>
  <si>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</si>
  <si>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</si>
  <si>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</si>
  <si>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</si>
  <si>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</si>
  <si>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</si>
  <si>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</si>
  <si>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</si>
  <si>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</si>
  <si>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</si>
  <si>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</si>
  <si>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</si>
  <si>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</si>
  <si>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</si>
  <si>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</si>
  <si>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</si>
  <si>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</si>
  <si>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</si>
  <si>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</si>
  <si>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</si>
  <si>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</si>
  <si>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</si>
  <si>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</si>
  <si>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</si>
  <si>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</si>
  <si>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</si>
  <si>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</si>
  <si>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</si>
  <si>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</si>
  <si>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</si>
  <si>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</si>
  <si>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</si>
  <si>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</si>
  <si>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</si>
  <si>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</si>
  <si>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</si>
  <si>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</si>
  <si>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</si>
  <si>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</si>
  <si>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</si>
  <si>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</si>
  <si>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</si>
  <si>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</si>
  <si>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</si>
  <si>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</si>
  <si>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</si>
  <si>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</si>
  <si>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</si>
  <si>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</si>
  <si>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</si>
  <si>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</si>
  <si>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</si>
  <si>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</si>
  <si>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</si>
  <si>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</si>
  <si>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</si>
  <si>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</si>
  <si>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</si>
  <si>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</si>
  <si>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</si>
  <si>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</si>
  <si>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</si>
  <si>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</si>
  <si>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</si>
  <si>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</si>
  <si>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</si>
  <si>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</si>
  <si>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</si>
  <si>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</si>
  <si>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</si>
  <si>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</si>
  <si>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</si>
  <si>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</si>
  <si>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</si>
  <si>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</si>
  <si>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</si>
  <si>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</si>
  <si>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</si>
  <si>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</si>
  <si>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</si>
  <si>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</si>
  <si>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</si>
  <si>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</si>
  <si>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</si>
  <si>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</si>
  <si>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</si>
  <si>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</si>
  <si>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</si>
  <si>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</si>
  <si>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</si>
  <si>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</si>
  <si>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</si>
  <si>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</si>
  <si>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</si>
  <si>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</si>
  <si>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</si>
  <si>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</si>
  <si>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</si>
  <si>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</si>
  <si>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</si>
  <si>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</si>
  <si>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</si>
  <si>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</si>
  <si>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</si>
  <si>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</si>
  <si>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</si>
  <si>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</si>
  <si>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</si>
  <si>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</si>
  <si>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</si>
  <si>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</si>
  <si>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</si>
  <si>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</si>
  <si>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</si>
  <si>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</si>
  <si>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</si>
  <si>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</si>
  <si>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</si>
  <si>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</si>
  <si>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</si>
  <si>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</si>
  <si>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</si>
  <si>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</si>
  <si>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</si>
  <si>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</si>
  <si>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</si>
  <si>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</si>
  <si>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</si>
  <si>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</si>
  <si>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</si>
  <si>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</si>
  <si>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</si>
  <si>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</si>
  <si>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</si>
  <si>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</si>
  <si>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</si>
  <si>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</si>
  <si>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</si>
  <si>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</si>
  <si>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</si>
  <si>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</si>
  <si>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</si>
  <si>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</si>
  <si>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</si>
  <si>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</si>
  <si>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</si>
  <si>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</si>
  <si>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</si>
  <si>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</si>
  <si>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</si>
  <si>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</si>
  <si>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</si>
  <si>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</si>
  <si>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</si>
  <si>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</si>
  <si>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</si>
  <si>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</si>
  <si>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</si>
  <si>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</si>
  <si>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</si>
  <si>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</si>
  <si>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</si>
  <si>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</si>
  <si>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</si>
  <si>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</si>
  <si>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</si>
  <si>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</si>
  <si>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</si>
  <si>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</si>
  <si>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</si>
  <si>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</si>
  <si>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</si>
  <si>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</si>
  <si>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</si>
  <si>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</si>
  <si>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</si>
  <si>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</si>
  <si>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</si>
  <si>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</si>
  <si>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</si>
  <si>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</si>
  <si>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</si>
  <si>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</si>
  <si>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</si>
  <si>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</si>
  <si>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</si>
  <si>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</si>
  <si>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</si>
  <si>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</si>
  <si>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</si>
  <si>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</si>
  <si>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</si>
  <si>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</si>
  <si>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</si>
  <si>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</si>
  <si>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</si>
  <si>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</si>
  <si>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</si>
  <si>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</si>
  <si>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</si>
  <si>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</si>
  <si>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</si>
  <si>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</si>
  <si>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</si>
  <si>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</si>
  <si>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</si>
  <si>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</si>
  <si>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</si>
  <si>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</si>
  <si>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</si>
  <si>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</si>
  <si>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</si>
  <si>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</si>
  <si>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</si>
  <si>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</si>
  <si>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</si>
  <si>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</si>
  <si>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</si>
  <si>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</si>
  <si>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</si>
  <si>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</si>
  <si>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</si>
  <si>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</si>
  <si>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</si>
  <si>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</si>
  <si>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</si>
  <si>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</si>
  <si>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</si>
  <si>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</si>
  <si>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</si>
  <si>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</si>
  <si>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</si>
  <si>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</si>
  <si>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</si>
  <si>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</si>
  <si>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</si>
  <si>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</si>
  <si>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</si>
  <si>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</si>
  <si>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</si>
  <si>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</si>
  <si>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</si>
  <si>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</si>
  <si>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</si>
  <si>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</si>
  <si>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</si>
  <si>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</si>
  <si>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</si>
  <si>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</si>
  <si>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</si>
  <si>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</si>
  <si>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</si>
  <si>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</si>
  <si>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</si>
  <si>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</si>
  <si>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</si>
  <si>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</si>
  <si>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</si>
  <si>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</si>
  <si>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</si>
  <si>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</si>
  <si>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</si>
  <si>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</si>
  <si>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</si>
  <si>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</si>
  <si>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</si>
  <si>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</si>
  <si>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</si>
  <si>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</si>
  <si>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</si>
  <si>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</si>
  <si>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</si>
  <si>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</si>
  <si>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</si>
  <si>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</si>
  <si>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</si>
  <si>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</si>
  <si>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</si>
  <si>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</si>
  <si>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</si>
  <si>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</si>
  <si>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</si>
  <si>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</si>
  <si>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</si>
  <si>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</si>
  <si>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</si>
  <si>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</si>
  <si>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</si>
  <si>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</si>
  <si>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</si>
  <si>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</si>
  <si>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</si>
  <si>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</si>
  <si>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</si>
  <si>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</si>
  <si>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</si>
  <si>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</si>
  <si>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</si>
  <si>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</si>
  <si>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</si>
  <si>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</si>
  <si>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</si>
  <si>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</si>
  <si>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</si>
  <si>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</si>
  <si>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</si>
  <si>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</si>
  <si>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</si>
  <si>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</si>
  <si>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</si>
  <si>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</si>
  <si>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</si>
  <si>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</si>
  <si>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</si>
  <si>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</si>
  <si>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</si>
  <si>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</si>
  <si>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</si>
  <si>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</si>
  <si>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</si>
  <si>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</si>
  <si>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</si>
  <si>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</si>
  <si>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</si>
  <si>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</si>
  <si>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</si>
  <si>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</si>
  <si>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</si>
  <si>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</si>
  <si>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</si>
  <si>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</si>
  <si>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</si>
  <si>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</si>
  <si>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</si>
  <si>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</si>
  <si>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</si>
  <si>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</si>
  <si>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</si>
  <si>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</si>
  <si>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</si>
  <si>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</si>
  <si>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</si>
  <si>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</si>
  <si>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</si>
  <si>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</si>
  <si>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</si>
  <si>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</si>
  <si>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</si>
  <si>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</si>
  <si>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</si>
  <si>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</si>
  <si>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</si>
  <si>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</si>
  <si>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</si>
  <si>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</si>
  <si>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</si>
  <si>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</si>
  <si>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</si>
  <si>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</si>
  <si>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</si>
  <si>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</si>
  <si>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</si>
  <si>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</si>
  <si>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</si>
  <si>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</si>
  <si>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</si>
  <si>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</si>
  <si>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</si>
  <si>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</si>
  <si>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</si>
  <si>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</si>
  <si>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</si>
  <si>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</si>
  <si>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</si>
  <si>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</si>
  <si>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</si>
  <si>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</si>
  <si>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</si>
  <si>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</si>
  <si>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</si>
  <si>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</si>
  <si>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</si>
  <si>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</si>
  <si>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</si>
  <si>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</si>
  <si>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</si>
  <si>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</si>
  <si>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</si>
  <si>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</si>
  <si>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</si>
  <si>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</si>
  <si>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</si>
  <si>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</si>
  <si>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</si>
  <si>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</si>
  <si>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</si>
  <si>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</si>
  <si>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</si>
  <si>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</si>
  <si>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</si>
  <si>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</si>
  <si>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</si>
  <si>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</si>
  <si>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</si>
  <si>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</si>
  <si>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</si>
  <si>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</si>
  <si>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</si>
  <si>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</si>
  <si>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</si>
  <si>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</si>
  <si>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</si>
  <si>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</si>
  <si>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</si>
  <si>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</si>
  <si>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</si>
  <si>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</si>
  <si>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</si>
  <si>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</si>
  <si>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</si>
  <si>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</si>
  <si>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</si>
  <si>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</si>
  <si>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</si>
  <si>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</si>
  <si>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</si>
  <si>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</si>
  <si>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</si>
  <si>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</si>
  <si>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</si>
  <si>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</si>
  <si>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</si>
  <si>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</si>
  <si>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</si>
  <si>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</si>
  <si>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</si>
  <si>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</si>
  <si>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</si>
  <si>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</si>
  <si>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</si>
  <si>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</si>
  <si>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</si>
  <si>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</si>
  <si>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</si>
  <si>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</si>
  <si>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</si>
  <si>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</si>
  <si>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</si>
  <si>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</si>
  <si>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</si>
  <si>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</si>
  <si>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</si>
  <si>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</si>
  <si>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</si>
  <si>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</si>
  <si>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</si>
  <si>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</si>
  <si>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</si>
  <si>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</si>
  <si>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</si>
  <si>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</si>
  <si>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</si>
  <si>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</si>
  <si>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</si>
  <si>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</si>
  <si>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</si>
  <si>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</si>
  <si>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</si>
  <si>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</si>
  <si>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</si>
  <si>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</si>
  <si>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</si>
  <si>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</si>
  <si>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</si>
  <si>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</si>
  <si>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</si>
  <si>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</si>
  <si>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</si>
  <si>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</si>
  <si>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</si>
  <si>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</si>
  <si>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</si>
  <si>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</si>
  <si>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</si>
  <si>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</si>
  <si>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</si>
  <si>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</si>
  <si>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</si>
  <si>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</si>
  <si>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</si>
  <si>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</si>
  <si>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</si>
  <si>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</si>
  <si>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</si>
  <si>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</si>
  <si>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</si>
  <si>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</si>
  <si>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</si>
  <si>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</si>
  <si>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</si>
  <si>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</si>
  <si>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</si>
  <si>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</si>
  <si>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</si>
  <si>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</si>
  <si>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</si>
  <si>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</si>
  <si>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</si>
  <si>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</si>
  <si>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</si>
  <si>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</si>
  <si>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</si>
  <si>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</si>
  <si>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</si>
  <si>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</si>
  <si>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</si>
  <si>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</si>
  <si>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</si>
  <si>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</si>
  <si>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</si>
  <si>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</si>
  <si>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</si>
  <si>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</si>
  <si>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</si>
  <si>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</si>
  <si>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</si>
  <si>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</si>
  <si>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</si>
  <si>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</si>
  <si>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</si>
  <si>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</si>
  <si>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</si>
  <si>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</si>
  <si>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</si>
  <si>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</si>
  <si>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</si>
  <si>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</si>
  <si>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</si>
  <si>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</si>
  <si>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</si>
  <si>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</si>
  <si>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</si>
  <si>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</si>
  <si>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</si>
  <si>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</si>
  <si>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</si>
  <si>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</si>
  <si>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</si>
  <si>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</si>
  <si>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</si>
  <si>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</si>
  <si>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</si>
  <si>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</si>
  <si>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</si>
  <si>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</si>
  <si>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</si>
  <si>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</si>
  <si>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</si>
  <si>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</si>
  <si>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</si>
  <si>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</si>
  <si>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</si>
  <si>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</si>
  <si>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</si>
  <si>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</si>
  <si>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</si>
  <si>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</si>
  <si>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</si>
  <si>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</si>
  <si>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</si>
  <si>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</si>
  <si>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</si>
  <si>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</si>
  <si>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</si>
  <si>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</si>
  <si>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</si>
  <si>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</si>
  <si>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</si>
  <si>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</si>
  <si>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</si>
  <si>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</si>
  <si>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</si>
  <si>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</si>
  <si>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</si>
  <si>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</si>
  <si>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</si>
  <si>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</si>
  <si>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</si>
  <si>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</si>
  <si>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</si>
  <si>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</si>
  <si>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</si>
  <si>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</si>
  <si>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</si>
  <si>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</si>
  <si>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</si>
  <si>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</si>
  <si>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</si>
  <si>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</si>
  <si>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</si>
  <si>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</si>
  <si>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</si>
  <si>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</si>
  <si>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</si>
  <si>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</si>
  <si>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</si>
  <si>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</si>
  <si>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</si>
  <si>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</si>
  <si>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</si>
  <si>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</si>
  <si>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</si>
  <si>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</si>
  <si>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</si>
  <si>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</si>
  <si>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</si>
  <si>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</si>
  <si>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</si>
  <si>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</si>
  <si>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</si>
  <si>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</si>
  <si>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</si>
  <si>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</si>
  <si>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</si>
  <si>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</si>
  <si>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</si>
  <si>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</si>
  <si>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</si>
  <si>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</si>
  <si>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</si>
  <si>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</si>
  <si>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</si>
  <si>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</si>
  <si>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</si>
  <si>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</si>
  <si>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</si>
  <si>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</si>
  <si>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</si>
  <si>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</si>
  <si>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</si>
  <si>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</si>
  <si>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</si>
  <si>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</si>
  <si>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</si>
  <si>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</si>
  <si>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</si>
  <si>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</si>
  <si>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</si>
  <si>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</si>
  <si>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</si>
  <si>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</si>
  <si>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</si>
  <si>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</si>
  <si>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</si>
  <si>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</si>
  <si>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</si>
  <si>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</si>
  <si>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</si>
  <si>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</si>
  <si>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</si>
  <si>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</si>
  <si>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</si>
  <si>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</si>
  <si>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</si>
  <si>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</si>
  <si>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</si>
  <si>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</si>
  <si>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</si>
  <si>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</si>
  <si>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</si>
  <si>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</si>
  <si>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</si>
  <si>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</si>
  <si>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</si>
  <si>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</si>
  <si>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</si>
  <si>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</si>
  <si>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</si>
  <si>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</si>
  <si>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</si>
  <si>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</si>
  <si>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</si>
  <si>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</si>
  <si>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</si>
  <si>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</si>
  <si>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</si>
  <si>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</si>
  <si>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</si>
  <si>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</si>
  <si>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</si>
  <si>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</si>
  <si>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</si>
  <si>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</si>
  <si>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</si>
  <si>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</si>
  <si>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</si>
  <si>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</si>
  <si>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</si>
  <si>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</si>
  <si>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</si>
  <si>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</si>
  <si>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</si>
  <si>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</si>
  <si>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</si>
  <si>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</si>
  <si>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</si>
  <si>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</si>
  <si>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</si>
  <si>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</si>
  <si>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</si>
  <si>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</si>
  <si>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</si>
  <si>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</si>
  <si>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</si>
  <si>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</si>
  <si>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</si>
  <si>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</si>
  <si>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</si>
  <si>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</si>
  <si>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</si>
  <si>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</si>
  <si>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</si>
  <si>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</si>
  <si>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</si>
  <si>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</si>
  <si>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</si>
  <si>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</si>
  <si>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</si>
  <si>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</si>
  <si>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</si>
  <si>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</si>
  <si>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</si>
  <si>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</si>
  <si>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</si>
  <si>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</si>
  <si>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</si>
  <si>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</si>
  <si>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</si>
  <si>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</si>
  <si>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</si>
  <si>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</si>
  <si>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</si>
  <si>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</si>
  <si>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</si>
  <si>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</si>
  <si>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</si>
  <si>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</si>
  <si>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</si>
  <si>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</si>
  <si>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</si>
  <si>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</si>
  <si>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</si>
  <si>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</si>
  <si>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</si>
  <si>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</si>
  <si>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</si>
  <si>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</si>
  <si>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</si>
  <si>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</si>
  <si>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</si>
  <si>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</si>
  <si>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</si>
  <si>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</si>
  <si>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</si>
  <si>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</si>
  <si>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</si>
  <si>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</si>
  <si>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</si>
  <si>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</si>
  <si>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</si>
  <si>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</si>
  <si>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</si>
  <si>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</si>
  <si>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</si>
  <si>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</si>
  <si>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</si>
  <si>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</si>
  <si>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</si>
  <si>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</si>
  <si>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</si>
  <si>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</si>
  <si>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</si>
  <si>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</si>
  <si>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</si>
  <si>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</si>
  <si>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</si>
  <si>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</si>
  <si>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</si>
  <si>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</si>
  <si>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</si>
  <si>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</si>
  <si>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</si>
  <si>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</si>
  <si>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</si>
  <si>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</si>
  <si>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</si>
  <si>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</si>
  <si>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</si>
  <si>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</si>
  <si>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</si>
  <si>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</si>
  <si>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</si>
  <si>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</si>
  <si>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</si>
  <si>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</si>
  <si>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</si>
  <si>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</si>
  <si>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</si>
  <si>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</si>
  <si>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</si>
  <si>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</si>
  <si>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</si>
  <si>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</si>
  <si>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</si>
  <si>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</si>
  <si>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</si>
  <si>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</si>
  <si>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</si>
  <si>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</si>
  <si>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</si>
  <si>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</si>
  <si>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</si>
  <si>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</si>
  <si>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</si>
  <si>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</si>
  <si>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</si>
  <si>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</si>
  <si>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</si>
  <si>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</si>
  <si>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</si>
  <si>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</si>
  <si>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</si>
  <si>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</si>
  <si>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</si>
  <si>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</si>
  <si>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</si>
  <si>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</si>
  <si>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</si>
  <si>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</si>
  <si>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</si>
  <si>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</si>
  <si>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</si>
  <si>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</si>
  <si>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</si>
  <si>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</si>
  <si>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</si>
  <si>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</si>
  <si>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</si>
  <si>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</si>
  <si>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</si>
  <si>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</si>
  <si>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</si>
  <si>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</si>
  <si>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</si>
  <si>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</si>
  <si>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</si>
  <si>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</si>
  <si>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</si>
  <si>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</si>
  <si>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</si>
  <si>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</si>
  <si>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</si>
  <si>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</si>
  <si>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</si>
  <si>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</si>
  <si>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</si>
  <si>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</si>
  <si>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</si>
  <si>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</si>
  <si>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</si>
  <si>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</si>
  <si>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</si>
  <si>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</si>
  <si>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</si>
  <si>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</si>
  <si>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</si>
  <si>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</si>
  <si>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</si>
  <si>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</si>
  <si>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</si>
  <si>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</si>
  <si>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</si>
  <si>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</si>
  <si>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</si>
  <si>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</si>
  <si>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</si>
  <si>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</si>
  <si>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</si>
  <si>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</si>
  <si>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</si>
  <si>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</si>
  <si>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</si>
  <si>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</si>
  <si>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</si>
  <si>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</si>
  <si>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</si>
  <si>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</si>
  <si>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</si>
  <si>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</si>
  <si>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</si>
  <si>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</si>
  <si>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</si>
  <si>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</si>
  <si>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</si>
  <si>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</si>
  <si>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</si>
  <si>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</si>
  <si>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</si>
  <si>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</si>
  <si>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</si>
  <si>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</si>
  <si>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</si>
  <si>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</si>
  <si>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</si>
  <si>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</si>
  <si>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</si>
  <si>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</si>
  <si>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</si>
  <si>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</si>
  <si>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</si>
  <si>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</si>
  <si>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</si>
  <si>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</si>
  <si>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</si>
  <si>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</si>
  <si>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</si>
  <si>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</si>
  <si>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</si>
  <si>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</si>
  <si>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</si>
  <si>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</si>
  <si>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</si>
  <si>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</si>
  <si>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</si>
  <si>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</si>
  <si>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</si>
  <si>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</si>
  <si>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</si>
  <si>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</si>
  <si>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</si>
  <si>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</si>
  <si>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</si>
  <si>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</si>
  <si>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</si>
  <si>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</si>
  <si>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</si>
  <si>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</si>
  <si>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</si>
  <si>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</si>
  <si>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</si>
  <si>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</si>
  <si>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</si>
  <si>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</si>
  <si>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</si>
  <si>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</si>
  <si>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</si>
  <si>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</si>
  <si>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</si>
  <si>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</si>
  <si>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</si>
  <si>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</si>
  <si>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</si>
  <si>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</si>
  <si>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</si>
  <si>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</si>
  <si>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</si>
  <si>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</si>
  <si>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</si>
  <si>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</si>
  <si>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</si>
  <si>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</si>
  <si>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</si>
  <si>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</si>
  <si>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</si>
  <si>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</si>
  <si>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</si>
  <si>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</si>
  <si>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</si>
  <si>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</si>
  <si>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</si>
  <si>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</si>
  <si>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</si>
  <si>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</si>
  <si>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</si>
  <si>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</si>
  <si>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</si>
  <si>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</si>
  <si>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</si>
  <si>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</si>
  <si>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</si>
  <si>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</si>
  <si>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</si>
  <si>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</si>
  <si>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</si>
  <si>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</si>
  <si>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</si>
  <si>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</si>
  <si>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</si>
  <si>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</si>
  <si>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</si>
  <si>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</si>
  <si>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</si>
  <si>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</si>
  <si>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</si>
  <si>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</si>
  <si>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</si>
  <si>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</si>
  <si>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</si>
  <si>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</si>
  <si>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</si>
  <si>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</si>
  <si>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</si>
  <si>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</si>
  <si>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</si>
  <si>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</si>
  <si>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</si>
  <si>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</si>
  <si>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</si>
  <si>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</si>
  <si>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</si>
  <si>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</si>
  <si>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</si>
  <si>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</si>
  <si>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</si>
  <si>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</si>
  <si>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</si>
  <si>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</si>
  <si>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</si>
  <si>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</si>
  <si>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</si>
  <si>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</si>
  <si>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</si>
  <si>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</si>
  <si>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</si>
  <si>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</si>
  <si>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</si>
  <si>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</si>
  <si>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</si>
  <si>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</si>
  <si>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</si>
  <si>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</si>
  <si>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</si>
  <si>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</si>
  <si>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</si>
  <si>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</si>
  <si>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</si>
  <si>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</si>
  <si>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</si>
  <si>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</si>
  <si>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</si>
  <si>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</si>
  <si>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</si>
  <si>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</si>
  <si>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</si>
  <si>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</si>
  <si>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</si>
  <si>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</si>
  <si>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</si>
  <si>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</si>
  <si>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</si>
  <si>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</si>
  <si>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</si>
  <si>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</si>
  <si>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</si>
  <si>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</si>
  <si>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</si>
  <si>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</si>
  <si>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</si>
  <si>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</si>
  <si>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</si>
  <si>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</si>
  <si>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</si>
  <si>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</si>
  <si>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</si>
  <si>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</si>
  <si>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</si>
  <si>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</si>
  <si>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</si>
  <si>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</si>
  <si>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</si>
  <si>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</si>
  <si>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</si>
  <si>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</si>
  <si>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</si>
  <si>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</si>
  <si>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</si>
  <si>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</si>
  <si>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</si>
  <si>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</si>
  <si>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</si>
  <si>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</si>
  <si>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</si>
  <si>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</si>
  <si>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</si>
  <si>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</si>
  <si>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</si>
  <si>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</si>
  <si>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</si>
  <si>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</si>
  <si>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</si>
  <si>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</si>
  <si>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</si>
  <si>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</si>
  <si>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</si>
  <si>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</si>
  <si>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</si>
  <si>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</si>
  <si>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</si>
  <si>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</si>
  <si>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</si>
  <si>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</si>
  <si>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</si>
  <si>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</si>
  <si>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</si>
  <si>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</si>
  <si>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</si>
  <si>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</si>
  <si>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</si>
  <si>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</si>
  <si>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</si>
  <si>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</si>
  <si>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</si>
  <si>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</si>
  <si>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</si>
  <si>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</si>
  <si>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</si>
  <si>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</si>
  <si>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</si>
  <si>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</si>
  <si>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</si>
  <si>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</si>
  <si>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</si>
  <si>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</si>
  <si>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</si>
  <si>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</si>
  <si>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</si>
  <si>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</si>
  <si>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</si>
  <si>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</si>
  <si>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</si>
  <si>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</si>
  <si>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</si>
  <si>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</si>
  <si>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</si>
  <si>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</si>
  <si>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</si>
  <si>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</si>
  <si>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</si>
  <si>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</si>
  <si>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</si>
  <si>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</si>
  <si>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</si>
  <si>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</si>
  <si>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</si>
  <si>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</si>
  <si>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</si>
  <si>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</si>
  <si>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</si>
  <si>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</si>
  <si>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</si>
  <si>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</si>
  <si>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</si>
  <si>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</si>
  <si>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</si>
  <si>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</si>
  <si>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</si>
  <si>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</si>
  <si>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</si>
  <si>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</si>
  <si>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</si>
  <si>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</si>
  <si>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</si>
  <si>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</si>
  <si>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</si>
  <si>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</si>
  <si>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</si>
  <si>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</si>
  <si>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</si>
  <si>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</si>
  <si>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</si>
  <si>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</si>
  <si>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</si>
  <si>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</si>
  <si>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</si>
  <si>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</si>
  <si>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</si>
  <si>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</si>
  <si>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</si>
  <si>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</si>
  <si>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</si>
  <si>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</si>
  <si>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</si>
  <si>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</si>
  <si>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</si>
  <si>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</si>
  <si>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</si>
  <si>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</si>
  <si>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</si>
  <si>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</si>
  <si>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</si>
  <si>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</si>
  <si>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</si>
  <si>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</si>
  <si>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</si>
  <si>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</si>
  <si>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</si>
  <si>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</si>
  <si>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</si>
  <si>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</si>
  <si>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</si>
  <si>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</si>
  <si>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</si>
  <si>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</si>
  <si>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</si>
  <si>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</si>
  <si>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</si>
  <si>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</si>
  <si>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</si>
  <si>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</si>
  <si>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</si>
  <si>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</si>
  <si>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</si>
  <si>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</si>
  <si>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</si>
  <si>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</si>
  <si>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</si>
  <si>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</si>
  <si>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</si>
  <si>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</si>
  <si>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</si>
  <si>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</si>
  <si>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</si>
  <si>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</si>
  <si>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</si>
  <si>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</si>
  <si>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</si>
  <si>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</si>
  <si>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</si>
  <si>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</si>
  <si>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</si>
  <si>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</si>
  <si>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</si>
  <si>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</si>
  <si>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</si>
  <si>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</si>
  <si>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</si>
  <si>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</si>
  <si>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</si>
  <si>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</si>
  <si>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</si>
  <si>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</si>
  <si>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</si>
  <si>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</si>
  <si>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</si>
  <si>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</si>
  <si>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</si>
  <si>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</si>
  <si>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</si>
  <si>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</si>
  <si>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</si>
  <si>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</si>
  <si>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</si>
  <si>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</si>
  <si>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</si>
  <si>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</si>
  <si>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</si>
  <si>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</si>
  <si>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</si>
  <si>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</si>
  <si>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</si>
  <si>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</si>
  <si>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</si>
  <si>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</si>
  <si>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</si>
  <si>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</si>
  <si>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</si>
  <si>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</si>
  <si>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</si>
  <si>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</si>
  <si>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</si>
  <si>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</si>
  <si>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</si>
  <si>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</si>
  <si>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</si>
  <si>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</si>
  <si>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</si>
  <si>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</si>
  <si>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</si>
  <si>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</si>
  <si>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</si>
  <si>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</si>
  <si>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</si>
  <si>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</si>
  <si>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</si>
  <si>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</si>
  <si>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</si>
  <si>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</si>
  <si>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</si>
  <si>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</si>
  <si>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</si>
  <si>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</si>
  <si>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</si>
  <si>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</si>
  <si>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</si>
  <si>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</si>
  <si>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</si>
  <si>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</si>
  <si>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</si>
  <si>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</si>
  <si>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</si>
  <si>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</si>
  <si>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</si>
  <si>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</si>
  <si>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</si>
  <si>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</si>
  <si>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</si>
  <si>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</si>
  <si>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</si>
  <si>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</si>
  <si>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</si>
  <si>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</si>
  <si>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</si>
  <si>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</si>
  <si>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</si>
  <si>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</si>
  <si>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</si>
  <si>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</si>
  <si>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</si>
  <si>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</si>
  <si>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</si>
  <si>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</si>
  <si>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</si>
  <si>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</si>
  <si>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</si>
  <si>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</si>
  <si>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</si>
  <si>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</si>
  <si>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</si>
  <si>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</si>
  <si>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</si>
  <si>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</si>
  <si>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</si>
  <si>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</si>
  <si>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</si>
  <si>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</si>
  <si>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</si>
  <si>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</si>
  <si>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</si>
  <si>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</si>
  <si>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</si>
  <si>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</si>
  <si>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</si>
  <si>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</si>
  <si>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</si>
  <si>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</si>
  <si>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</si>
  <si>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</si>
  <si>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</si>
  <si>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</si>
  <si>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</si>
  <si>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</si>
  <si>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</si>
  <si>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</si>
  <si>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</si>
  <si>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</si>
  <si>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</si>
  <si>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</si>
  <si>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</si>
  <si>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</si>
  <si>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</si>
  <si>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</si>
  <si>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</si>
  <si>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</si>
  <si>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</si>
  <si>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</si>
  <si>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</si>
  <si>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</si>
  <si>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</si>
  <si>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</si>
  <si>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</si>
  <si>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</si>
  <si>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</si>
  <si>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</si>
  <si>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</si>
  <si>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</si>
  <si>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</si>
  <si>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</si>
  <si>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</si>
  <si>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</si>
  <si>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</si>
  <si>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</si>
  <si>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</si>
  <si>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</si>
  <si>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</si>
  <si>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</si>
  <si>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</si>
  <si>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</si>
  <si>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</si>
  <si>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</si>
  <si>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</si>
  <si>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</si>
  <si>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</si>
  <si>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</si>
  <si>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</si>
  <si>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</si>
  <si>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</si>
  <si>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</si>
  <si>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</si>
  <si>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</si>
  <si>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</si>
  <si>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</si>
  <si>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</si>
  <si>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</si>
  <si>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</si>
  <si>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</si>
  <si>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</si>
  <si>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</si>
  <si>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</si>
  <si>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</si>
  <si>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</si>
  <si>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</si>
  <si>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</si>
  <si>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</si>
  <si>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</si>
  <si>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</si>
  <si>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</si>
  <si>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</si>
  <si>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</si>
  <si>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</si>
  <si>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</si>
  <si>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</si>
  <si>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</si>
  <si>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</si>
  <si>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</si>
  <si>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</si>
  <si>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</si>
  <si>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</si>
  <si>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</si>
  <si>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</si>
  <si>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</si>
  <si>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</si>
  <si>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</si>
  <si>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</si>
  <si>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</si>
  <si>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</si>
  <si>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</si>
  <si>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</si>
  <si>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</si>
  <si>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</si>
  <si>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</si>
  <si>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</si>
  <si>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</si>
  <si>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</si>
  <si>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</si>
  <si>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</si>
  <si>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</si>
  <si>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</si>
  <si>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</si>
  <si>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</si>
  <si>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</si>
  <si>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</si>
  <si>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</si>
  <si>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</si>
  <si>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</si>
  <si>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</si>
  <si>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</si>
  <si>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</si>
  <si>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</si>
  <si>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</si>
  <si>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</si>
  <si>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</si>
  <si>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</si>
  <si>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</si>
  <si>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</si>
  <si>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</si>
  <si>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</si>
  <si>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</si>
  <si>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</si>
  <si>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</si>
  <si>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</si>
  <si>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</si>
  <si>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</si>
  <si>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</si>
  <si>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</si>
  <si>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</si>
  <si>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</si>
  <si>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</si>
  <si>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</si>
  <si>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</si>
  <si>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</si>
  <si>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</si>
  <si>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</si>
  <si>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</si>
  <si>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</si>
  <si>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</si>
  <si>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</si>
  <si>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</si>
  <si>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</si>
  <si>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</si>
  <si>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</si>
  <si>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</si>
  <si>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</si>
  <si>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</si>
  <si>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</si>
  <si>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</si>
  <si>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</si>
  <si>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</si>
  <si>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</si>
  <si>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</si>
  <si>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</si>
  <si>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</si>
  <si>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</si>
  <si>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</si>
  <si>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</si>
  <si>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</si>
  <si>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</si>
  <si>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</si>
  <si>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</si>
  <si>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</si>
  <si>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</si>
  <si>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</si>
  <si>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</si>
  <si>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</si>
  <si>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</si>
  <si>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</si>
  <si>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</si>
  <si>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</si>
  <si>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</si>
  <si>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</si>
  <si>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</si>
  <si>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</si>
  <si>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</si>
  <si>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</si>
  <si>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</si>
  <si>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</si>
  <si>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</si>
  <si>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</si>
  <si>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</si>
  <si>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</si>
  <si>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</si>
  <si>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</si>
  <si>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</si>
  <si>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</si>
  <si>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</si>
  <si>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</si>
  <si>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</si>
  <si>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</si>
  <si>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</si>
  <si>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</si>
  <si>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</si>
  <si>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</si>
  <si>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</si>
  <si>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</si>
  <si>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</si>
  <si>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</si>
  <si>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</si>
  <si>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</si>
  <si>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</si>
  <si>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</si>
  <si>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</si>
  <si>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</si>
  <si>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</si>
  <si>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</si>
  <si>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</si>
  <si>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</si>
  <si>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</si>
  <si>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</si>
  <si>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</si>
  <si>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</si>
  <si>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</si>
  <si>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</si>
  <si>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</si>
  <si>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</si>
  <si>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</si>
  <si>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</si>
  <si>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</si>
  <si>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</si>
  <si>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</si>
  <si>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</si>
  <si>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</si>
  <si>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</si>
  <si>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</si>
  <si>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</si>
  <si>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</si>
  <si>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</si>
  <si>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</si>
  <si>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</si>
  <si>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</si>
  <si>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</si>
  <si>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</si>
  <si>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</si>
  <si>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</si>
  <si>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</si>
  <si>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</si>
  <si>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</si>
  <si>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</si>
  <si>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</si>
  <si>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</si>
  <si>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</si>
  <si>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</si>
  <si>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</si>
  <si>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</si>
  <si>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</si>
  <si>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</si>
  <si>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</si>
  <si>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</si>
  <si>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</si>
  <si>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</si>
  <si>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</si>
  <si>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</si>
  <si>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</si>
  <si>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</si>
  <si>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</si>
  <si>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</si>
  <si>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</si>
  <si>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</si>
  <si>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</si>
  <si>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</si>
  <si>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</si>
  <si>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</si>
  <si>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</si>
  <si>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</si>
  <si>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</si>
  <si>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</si>
  <si>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</si>
  <si>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</si>
  <si>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</si>
  <si>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</si>
  <si>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</si>
  <si>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</si>
  <si>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</si>
  <si>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</si>
  <si>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</si>
  <si>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</si>
  <si>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</si>
  <si>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</si>
  <si>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</si>
  <si>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</si>
  <si>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</si>
  <si>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</si>
  <si>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</si>
  <si>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</si>
  <si>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</si>
  <si>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</si>
  <si>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</si>
  <si>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</si>
  <si>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</si>
  <si>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</si>
  <si>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</si>
  <si>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</si>
  <si>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</si>
  <si>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</si>
  <si>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</si>
  <si>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</si>
  <si>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</si>
  <si>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</si>
  <si>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</si>
  <si>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</si>
  <si>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</si>
  <si>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</si>
  <si>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</si>
  <si>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</si>
  <si>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</si>
  <si>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</si>
  <si>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</si>
  <si>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</si>
  <si>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</si>
  <si>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</si>
  <si>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</si>
  <si>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</si>
  <si>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</si>
  <si>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</si>
  <si>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</si>
  <si>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</si>
  <si>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</si>
  <si>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</si>
  <si>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</si>
  <si>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</si>
  <si>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</si>
  <si>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</si>
  <si>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</si>
  <si>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</si>
  <si>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</si>
  <si>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</si>
  <si>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</si>
  <si>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</si>
  <si>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</si>
  <si>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</si>
  <si>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</si>
  <si>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</si>
  <si>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</si>
  <si>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</si>
  <si>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</si>
  <si>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</si>
  <si>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</si>
  <si>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</si>
  <si>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</si>
  <si>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</si>
  <si>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</si>
  <si>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</si>
  <si>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</si>
  <si>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</si>
  <si>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</si>
  <si>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</si>
  <si>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</si>
  <si>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</si>
  <si>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</si>
  <si>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</si>
  <si>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</si>
  <si>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</si>
  <si>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</si>
  <si>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</si>
  <si>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</si>
  <si>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</si>
  <si>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</si>
  <si>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</si>
  <si>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</si>
  <si>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</si>
  <si>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</si>
  <si>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</si>
  <si>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</si>
  <si>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</si>
  <si>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</si>
  <si>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</si>
  <si>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</si>
  <si>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</si>
  <si>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</si>
  <si>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</si>
  <si>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</si>
  <si>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</si>
  <si>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</si>
  <si>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</si>
  <si>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</si>
  <si>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</si>
  <si>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</si>
  <si>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</si>
  <si>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</si>
  <si>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</si>
  <si>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</si>
  <si>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</si>
  <si>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</si>
  <si>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</si>
  <si>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</si>
  <si>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</si>
  <si>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</si>
  <si>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</si>
  <si>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</si>
  <si>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</si>
  <si>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</si>
  <si>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</si>
  <si>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</si>
  <si>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</si>
  <si>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</si>
  <si>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</si>
  <si>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</si>
  <si>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</si>
  <si>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</si>
  <si>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</si>
  <si>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</si>
  <si>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</si>
  <si>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</si>
  <si>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</si>
  <si>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</si>
  <si>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</si>
  <si>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</si>
  <si>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</si>
  <si>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</si>
  <si>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</si>
  <si>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</si>
  <si>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</si>
  <si>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</si>
  <si>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</si>
  <si>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</si>
  <si>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</si>
  <si>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</si>
  <si>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</si>
  <si>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</si>
  <si>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</si>
  <si>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</si>
  <si>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</si>
  <si>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</si>
  <si>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</si>
  <si>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</si>
  <si>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</si>
  <si>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</si>
  <si>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</si>
  <si>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</si>
  <si>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</si>
  <si>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</si>
  <si>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</si>
  <si>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</si>
  <si>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</si>
  <si>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</si>
  <si>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</si>
  <si>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</si>
  <si>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</si>
  <si>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</si>
  <si>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</si>
  <si>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</si>
  <si>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</si>
  <si>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</si>
  <si>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</si>
  <si>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</si>
  <si>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</si>
  <si>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</si>
  <si>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</si>
  <si>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</si>
  <si>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</si>
  <si>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</si>
  <si>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</si>
  <si>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</si>
  <si>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</si>
  <si>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</si>
  <si>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</si>
  <si>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</si>
  <si>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</si>
  <si>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</si>
  <si>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</si>
  <si>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</si>
  <si>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</si>
  <si>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</si>
  <si>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</si>
  <si>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</si>
  <si>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</si>
  <si>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</si>
  <si>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</si>
  <si>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</si>
  <si>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</si>
  <si>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</si>
  <si>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</si>
  <si>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</si>
  <si>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</si>
  <si>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</si>
  <si>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</si>
  <si>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</si>
  <si>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</si>
  <si>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</si>
  <si>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</si>
  <si>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</si>
  <si>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</si>
  <si>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</si>
  <si>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</si>
  <si>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</si>
  <si>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</si>
  <si>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</si>
  <si>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</si>
  <si>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</si>
  <si>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</si>
  <si>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</si>
  <si>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</si>
  <si>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</si>
  <si>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</si>
  <si>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</si>
  <si>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</si>
  <si>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</si>
  <si>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</si>
  <si>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</si>
  <si>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</si>
  <si>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</si>
  <si>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</si>
  <si>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</si>
  <si>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</si>
  <si>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</si>
  <si>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</si>
  <si>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</si>
  <si>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</si>
  <si>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</si>
  <si>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</si>
  <si>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</si>
  <si>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</si>
  <si>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</si>
  <si>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</si>
  <si>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</si>
  <si>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</si>
  <si>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</si>
  <si>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</si>
  <si>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</si>
  <si>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</si>
  <si>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</si>
  <si>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</si>
  <si>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</si>
  <si>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</si>
  <si>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</si>
  <si>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</si>
  <si>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</si>
  <si>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</si>
  <si>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</si>
  <si>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</si>
  <si>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</si>
  <si>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</si>
  <si>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</si>
  <si>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</si>
  <si>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</si>
  <si>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</si>
  <si>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</si>
  <si>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</si>
  <si>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</si>
  <si>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</si>
  <si>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</si>
  <si>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</si>
  <si>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</si>
  <si>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</si>
  <si>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</si>
  <si>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</si>
  <si>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</si>
  <si>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</si>
  <si>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</si>
  <si>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</si>
  <si>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</si>
  <si>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</si>
  <si>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</si>
  <si>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</si>
  <si>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</si>
  <si>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</si>
  <si>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</si>
  <si>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</si>
  <si>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</si>
  <si>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</si>
  <si>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</si>
  <si>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</si>
  <si>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</si>
  <si>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</si>
  <si>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</si>
  <si>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</si>
  <si>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</si>
  <si>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</si>
  <si>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</si>
  <si>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</si>
  <si>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</si>
  <si>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</si>
  <si>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</si>
  <si>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</si>
  <si>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</si>
  <si>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</si>
  <si>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</si>
  <si>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</si>
  <si>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</si>
  <si>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</si>
  <si>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</si>
  <si>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</si>
  <si>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</si>
  <si>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</si>
  <si>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</si>
  <si>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</si>
  <si>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</si>
  <si>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</si>
  <si>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</si>
  <si>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</si>
  <si>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</si>
  <si>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</si>
  <si>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</si>
  <si>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</si>
  <si>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</si>
  <si>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</si>
  <si>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</si>
  <si>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</si>
  <si>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</si>
  <si>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</si>
  <si>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</si>
  <si>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</si>
  <si>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</si>
  <si>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</si>
  <si>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</si>
  <si>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</si>
  <si>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</si>
  <si>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</si>
  <si>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</si>
  <si>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</si>
  <si>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</si>
  <si>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</si>
  <si>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</si>
  <si>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</si>
  <si>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</si>
  <si>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</si>
  <si>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</si>
  <si>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</si>
  <si>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</si>
  <si>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</si>
  <si>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</si>
  <si>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</si>
  <si>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</si>
  <si>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</si>
  <si>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</si>
  <si>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</si>
  <si>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</si>
  <si>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</si>
  <si>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</si>
  <si>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</si>
  <si>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</si>
  <si>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</si>
  <si>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</si>
  <si>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</si>
  <si>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</si>
  <si>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</si>
  <si>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</si>
  <si>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</si>
  <si>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</si>
  <si>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</si>
  <si>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</si>
  <si>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</si>
  <si>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</si>
  <si>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</si>
  <si>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</si>
  <si>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</si>
  <si>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</si>
  <si>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</si>
  <si>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</si>
  <si>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</si>
  <si>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</si>
  <si>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</si>
  <si>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</si>
  <si>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</si>
  <si>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</si>
  <si>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</si>
  <si>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</si>
  <si>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</si>
  <si>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</si>
  <si>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</si>
  <si>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</si>
  <si>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</si>
  <si>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</si>
  <si>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</si>
  <si>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</si>
  <si>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</si>
  <si>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</si>
  <si>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</si>
  <si>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</si>
  <si>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</si>
  <si>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</si>
  <si>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</si>
  <si>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</si>
  <si>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</si>
  <si>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</si>
  <si>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</si>
  <si>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</si>
  <si>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</si>
  <si>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</si>
  <si>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</si>
  <si>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</si>
  <si>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</si>
  <si>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</si>
  <si>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</si>
  <si>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</si>
  <si>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</si>
  <si>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</si>
  <si>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</si>
  <si>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</si>
  <si>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</si>
  <si>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</si>
  <si>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</si>
  <si>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</si>
  <si>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</si>
  <si>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</si>
  <si>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</si>
  <si>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</si>
  <si>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</si>
  <si>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</si>
  <si>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</si>
  <si>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</si>
  <si>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</si>
  <si>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</si>
  <si>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</si>
  <si>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</si>
  <si>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</si>
  <si>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</si>
  <si>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</si>
  <si>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</si>
  <si>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</si>
  <si>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</si>
  <si>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</si>
  <si>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</si>
  <si>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</si>
  <si>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</si>
  <si>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</si>
  <si>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</si>
  <si>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</si>
  <si>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</si>
  <si>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</si>
  <si>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</si>
  <si>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</si>
  <si>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</si>
  <si>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</si>
  <si>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</si>
  <si>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</si>
  <si>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</si>
  <si>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</si>
  <si>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</si>
  <si>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</si>
  <si>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</si>
  <si>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</si>
  <si>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</si>
  <si>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</si>
  <si>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</si>
  <si>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</si>
  <si>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</si>
  <si>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</si>
  <si>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</si>
  <si>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</si>
  <si>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</si>
  <si>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</si>
  <si>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</si>
  <si>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</si>
  <si>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</si>
  <si>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</si>
  <si>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</si>
  <si>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</si>
  <si>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</si>
  <si>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</si>
  <si>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</si>
  <si>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</si>
  <si>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</si>
  <si>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</si>
  <si>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</si>
  <si>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</si>
  <si>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</si>
  <si>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</si>
  <si>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</si>
  <si>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</si>
  <si>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</si>
  <si>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</si>
  <si>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</si>
  <si>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</si>
  <si>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</si>
  <si>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</si>
  <si>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</si>
  <si>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</si>
  <si>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</si>
  <si>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</si>
  <si>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</si>
  <si>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</si>
  <si>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</si>
  <si>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</si>
  <si>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</si>
  <si>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</si>
  <si>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</si>
  <si>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</si>
  <si>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</si>
  <si>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</si>
  <si>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</si>
  <si>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</si>
  <si>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</si>
  <si>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</si>
  <si>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</si>
  <si>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</si>
  <si>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</si>
  <si>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</si>
  <si>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</si>
  <si>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</si>
  <si>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</si>
  <si>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</si>
  <si>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</si>
  <si>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</si>
  <si>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</si>
  <si>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</si>
  <si>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</si>
  <si>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</si>
  <si>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</si>
  <si>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</si>
  <si>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</si>
  <si>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</si>
  <si>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</si>
  <si>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</si>
  <si>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</si>
  <si>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</si>
  <si>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</si>
  <si>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</si>
  <si>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</si>
  <si>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</si>
  <si>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</si>
  <si>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</si>
  <si>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</si>
  <si>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</si>
  <si>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</si>
  <si>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</si>
  <si>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</si>
  <si>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</si>
  <si>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</si>
  <si>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</si>
  <si>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</si>
  <si>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</si>
  <si>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</si>
  <si>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</si>
  <si>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</si>
  <si>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</si>
  <si>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</si>
  <si>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</si>
  <si>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</si>
  <si>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</si>
  <si>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</si>
  <si>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</si>
  <si>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</si>
  <si>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</si>
  <si>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</si>
  <si>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</si>
  <si>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</si>
  <si>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</si>
  <si>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</si>
  <si>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</si>
  <si>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</si>
  <si>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</si>
  <si>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</si>
  <si>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</si>
  <si>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</si>
  <si>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</si>
  <si>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</si>
  <si>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</si>
  <si>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</si>
  <si>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</si>
  <si>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</si>
  <si>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</si>
  <si>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</si>
  <si>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</si>
  <si>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</si>
  <si>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</si>
  <si>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</si>
  <si>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</si>
  <si>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</si>
  <si>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</si>
  <si>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</si>
  <si>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</si>
  <si>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</si>
  <si>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</si>
  <si>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</si>
  <si>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</si>
  <si>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</si>
  <si>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</si>
  <si>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</si>
  <si>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</si>
  <si>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</si>
  <si>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</si>
  <si>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</si>
  <si>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</si>
  <si>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</si>
  <si>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</si>
  <si>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</si>
  <si>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</si>
  <si>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</si>
  <si>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</si>
  <si>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</si>
  <si>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</si>
  <si>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</si>
  <si>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</si>
  <si>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</si>
  <si>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</si>
  <si>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</si>
  <si>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</si>
  <si>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</si>
  <si>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</si>
  <si>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</si>
  <si>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</si>
  <si>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</si>
  <si>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</si>
  <si>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</si>
  <si>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</si>
  <si>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</si>
  <si>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</si>
  <si>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</si>
  <si>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</si>
  <si>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</si>
  <si>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</si>
  <si>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</si>
  <si>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</si>
  <si>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</si>
  <si>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</si>
  <si>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</si>
  <si>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</si>
  <si>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</si>
  <si>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</si>
  <si>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</si>
  <si>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</si>
  <si>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</si>
  <si>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</si>
  <si>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</si>
  <si>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</si>
  <si>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</si>
  <si>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</si>
  <si>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</si>
  <si>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</si>
  <si>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</si>
  <si>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</si>
  <si>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</si>
  <si>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</si>
  <si>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</si>
  <si>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</si>
  <si>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</si>
  <si>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</si>
  <si>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</si>
  <si>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</si>
  <si>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</si>
  <si>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</si>
  <si>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</si>
  <si>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</si>
  <si>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</si>
  <si>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</si>
  <si>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</si>
  <si>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</si>
  <si>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</si>
  <si>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</si>
  <si>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</si>
  <si>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</si>
  <si>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</si>
  <si>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</si>
  <si>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</si>
  <si>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</si>
  <si>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</si>
  <si>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</si>
  <si>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</si>
  <si>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</si>
  <si>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</si>
  <si>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</si>
  <si>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</si>
  <si>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</si>
  <si>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</si>
  <si>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</si>
  <si>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</si>
  <si>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</si>
  <si>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</si>
  <si>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</si>
  <si>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</si>
  <si>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</si>
  <si>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</si>
  <si>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</si>
  <si>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</si>
  <si>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</si>
  <si>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</si>
  <si>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</si>
  <si>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</si>
  <si>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</si>
  <si>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</si>
  <si>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</si>
  <si>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</si>
  <si>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</si>
  <si>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</si>
  <si>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</si>
  <si>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</si>
  <si>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</si>
  <si>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</si>
  <si>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</si>
  <si>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</si>
  <si>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</si>
  <si>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</si>
  <si>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</si>
  <si>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</si>
  <si>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</si>
  <si>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</si>
  <si>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</si>
  <si>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</si>
  <si>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</si>
  <si>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</si>
  <si>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</si>
  <si>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</si>
  <si>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</si>
  <si>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</si>
  <si>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</si>
  <si>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</si>
  <si>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</si>
  <si>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</si>
  <si>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</si>
  <si>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</si>
  <si>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</si>
  <si>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</si>
  <si>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</si>
  <si>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</si>
  <si>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</si>
  <si>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</si>
  <si>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</si>
  <si>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</si>
  <si>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</si>
  <si>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</si>
  <si>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</si>
  <si>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</si>
  <si>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</si>
  <si>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</si>
  <si>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</si>
  <si>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</si>
  <si>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</si>
  <si>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</si>
  <si>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</si>
  <si>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</si>
  <si>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</si>
  <si>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</si>
  <si>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</si>
  <si>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</si>
  <si>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</si>
  <si>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</si>
  <si>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</si>
  <si>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</si>
  <si>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</si>
  <si>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</si>
  <si>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</si>
  <si>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</si>
  <si>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</si>
  <si>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</si>
  <si>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</si>
  <si>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</si>
  <si>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</si>
  <si>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</si>
  <si>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</si>
  <si>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</si>
  <si>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</si>
  <si>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</si>
  <si>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</si>
  <si>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</si>
  <si>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</si>
  <si>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</si>
  <si>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</si>
  <si>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</si>
  <si>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</si>
  <si>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</si>
  <si>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</si>
  <si>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</si>
  <si>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</si>
  <si>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</si>
  <si>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</si>
  <si>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</si>
  <si>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</si>
  <si>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</si>
  <si>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</si>
  <si>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</si>
  <si>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</si>
  <si>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</si>
  <si>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</si>
  <si>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</si>
  <si>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</si>
  <si>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</si>
  <si>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</si>
  <si>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</si>
  <si>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</si>
  <si>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</si>
  <si>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</si>
  <si>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</si>
  <si>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</si>
  <si>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</si>
  <si>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</si>
  <si>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</si>
  <si>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</si>
  <si>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</si>
  <si>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</si>
  <si>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</si>
  <si>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</si>
  <si>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</si>
  <si>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</si>
  <si>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</si>
  <si>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</si>
  <si>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</si>
  <si>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</si>
  <si>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</si>
  <si>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</si>
  <si>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</si>
  <si>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</si>
  <si>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</si>
  <si>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</si>
  <si>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</si>
  <si>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</si>
  <si>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</si>
  <si>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</si>
  <si>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</si>
  <si>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</si>
  <si>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</si>
  <si>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</si>
  <si>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</si>
  <si>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</si>
  <si>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</si>
  <si>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</si>
  <si>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</si>
  <si>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</si>
  <si>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</si>
  <si>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</si>
  <si>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</si>
  <si>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</si>
  <si>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</si>
  <si>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</si>
  <si>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</si>
  <si>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</si>
  <si>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</si>
  <si>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</si>
  <si>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</si>
  <si>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</si>
  <si>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</si>
  <si>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</si>
  <si>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</si>
  <si>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</si>
  <si>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</si>
  <si>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</si>
  <si>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</si>
  <si>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</si>
  <si>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</si>
  <si>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</si>
  <si>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</si>
  <si>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</si>
  <si>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</si>
  <si>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</si>
  <si>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</si>
  <si>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</si>
  <si>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</si>
  <si>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</si>
  <si>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</si>
  <si>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</si>
  <si>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</si>
  <si>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</si>
  <si>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</si>
  <si>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</si>
  <si>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</si>
  <si>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</si>
  <si>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</si>
  <si>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</si>
  <si>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</si>
  <si>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</si>
  <si>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</si>
  <si>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</si>
  <si>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</si>
  <si>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</si>
  <si>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</si>
  <si>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</si>
  <si>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</si>
  <si>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</si>
  <si>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</si>
  <si>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</si>
  <si>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</si>
  <si>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</si>
  <si>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</si>
  <si>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</si>
  <si>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</si>
  <si>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</si>
  <si>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</si>
  <si>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</si>
  <si>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</si>
  <si>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</si>
  <si>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</si>
  <si>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</si>
  <si>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</si>
  <si>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</si>
  <si>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</si>
  <si>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</si>
  <si>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</si>
  <si>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</si>
  <si>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</si>
  <si>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</si>
  <si>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</si>
  <si>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</si>
  <si>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</si>
  <si>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</si>
  <si>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</si>
  <si>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</si>
  <si>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</si>
  <si>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</si>
  <si>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</si>
  <si>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</si>
  <si>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</si>
  <si>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</si>
  <si>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</si>
  <si>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</si>
  <si>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</si>
  <si>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</si>
  <si>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</si>
  <si>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</si>
  <si>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</si>
  <si>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</si>
  <si>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</si>
  <si>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</si>
  <si>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</si>
  <si>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</si>
  <si>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</si>
  <si>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</si>
  <si>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</si>
  <si>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</si>
  <si>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</si>
  <si>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</si>
  <si>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</si>
  <si>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</si>
  <si>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</si>
  <si>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</si>
  <si>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</si>
  <si>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</si>
  <si>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</si>
  <si>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</si>
  <si>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</si>
  <si>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</si>
  <si>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</si>
  <si>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</si>
  <si>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</si>
  <si>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</si>
  <si>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</si>
  <si>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</si>
  <si>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</si>
  <si>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</si>
  <si>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</si>
  <si>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</si>
  <si>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</si>
  <si>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</si>
  <si>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</si>
  <si>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</si>
  <si>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</si>
  <si>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</si>
  <si>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</si>
  <si>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</si>
  <si>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</si>
  <si>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</si>
  <si>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</si>
  <si>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</si>
  <si>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</si>
  <si>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</si>
  <si>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</si>
  <si>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</si>
  <si>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</si>
  <si>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</si>
  <si>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</si>
  <si>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</si>
  <si>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</si>
  <si>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</si>
  <si>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</si>
  <si>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</si>
  <si>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</si>
  <si>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</si>
  <si>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</si>
  <si>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</si>
  <si>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</si>
  <si>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</si>
  <si>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</si>
  <si>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</si>
  <si>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</si>
  <si>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</si>
  <si>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</si>
  <si>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</si>
  <si>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</si>
  <si>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</si>
  <si>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</si>
  <si>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</si>
  <si>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</si>
  <si>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</si>
  <si>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</si>
  <si>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</si>
  <si>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</si>
  <si>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</si>
  <si>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</si>
  <si>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</si>
  <si>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</si>
  <si>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</si>
  <si>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</si>
  <si>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</si>
  <si>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</si>
  <si>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</si>
  <si>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</si>
  <si>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</si>
  <si>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</si>
  <si>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</si>
  <si>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</si>
  <si>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</si>
  <si>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</si>
  <si>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</si>
  <si>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</si>
  <si>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</si>
  <si>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</si>
  <si>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</si>
  <si>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</si>
  <si>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</si>
  <si>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</si>
  <si>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</si>
  <si>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</si>
  <si>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</si>
  <si>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</si>
  <si>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</si>
  <si>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</si>
  <si>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</si>
  <si>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</si>
  <si>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</si>
  <si>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</si>
  <si>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</si>
  <si>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</si>
  <si>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</si>
  <si>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</si>
  <si>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</si>
  <si>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</si>
  <si>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</si>
  <si>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</si>
  <si>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</si>
  <si>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</si>
  <si>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</si>
  <si>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</si>
  <si>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</si>
  <si>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</si>
  <si>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</si>
  <si>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</si>
  <si>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</si>
  <si>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</si>
  <si>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</si>
  <si>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</si>
  <si>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</si>
  <si>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</si>
  <si>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</si>
  <si>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</si>
  <si>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</si>
  <si>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</si>
  <si>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</si>
  <si>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</si>
  <si>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</si>
  <si>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</si>
  <si>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</si>
  <si>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</si>
  <si>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</si>
  <si>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</si>
  <si>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</si>
  <si>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</si>
  <si>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</si>
  <si>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</si>
  <si>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</si>
  <si>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</si>
  <si>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</si>
  <si>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</si>
  <si>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</si>
  <si>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</si>
  <si>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</si>
  <si>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</si>
  <si>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</si>
  <si>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</si>
  <si>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</si>
  <si>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</si>
  <si>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</si>
  <si>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</si>
  <si>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</si>
  <si>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</si>
  <si>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</si>
  <si>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</si>
  <si>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</si>
  <si>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</si>
  <si>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</si>
  <si>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</si>
  <si>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</si>
  <si>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</si>
  <si>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</si>
  <si>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</si>
  <si>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</si>
  <si>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</si>
  <si>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</si>
  <si>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</si>
  <si>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</si>
  <si>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</si>
  <si>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</si>
  <si>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</si>
  <si>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</si>
  <si>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</si>
  <si>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</si>
  <si>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</si>
  <si>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</si>
  <si>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</si>
  <si>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</si>
  <si>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</si>
  <si>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</si>
  <si>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</si>
  <si>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</si>
  <si>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</si>
  <si>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</si>
  <si>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</si>
  <si>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</si>
  <si>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</si>
  <si>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</si>
  <si>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</si>
  <si>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</si>
  <si>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</si>
  <si>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</si>
  <si>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</si>
  <si>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</si>
  <si>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</si>
  <si>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</si>
  <si>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</si>
  <si>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</si>
  <si>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</si>
  <si>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</si>
  <si>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</si>
  <si>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</si>
  <si>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</si>
  <si>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</si>
  <si>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</si>
  <si>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</si>
  <si>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</si>
  <si>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</si>
  <si>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</si>
  <si>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</si>
  <si>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</si>
  <si>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</si>
  <si>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</si>
  <si>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</si>
  <si>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</si>
  <si>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</si>
  <si>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</si>
  <si>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</si>
  <si>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</si>
  <si>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</si>
  <si>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</si>
  <si>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</si>
  <si>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</si>
  <si>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</si>
  <si>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</si>
  <si>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</si>
  <si>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</si>
  <si>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</si>
  <si>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</si>
  <si>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</si>
  <si>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</si>
  <si>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</si>
  <si>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</si>
  <si>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</si>
  <si>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</si>
  <si>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</si>
  <si>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</si>
  <si>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</si>
  <si>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</si>
  <si>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</si>
  <si>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</si>
  <si>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</si>
  <si>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</si>
  <si>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</si>
  <si>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</si>
  <si>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</si>
  <si>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</si>
  <si>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</si>
  <si>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</si>
  <si>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</si>
  <si>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</si>
  <si>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</si>
  <si>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</si>
  <si>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</si>
  <si>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</si>
  <si>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</si>
  <si>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</si>
  <si>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</si>
  <si>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</si>
  <si>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</si>
  <si>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</si>
  <si>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</si>
  <si>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</si>
  <si>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</si>
  <si>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</si>
  <si>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</si>
  <si>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</si>
  <si>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</si>
  <si>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</si>
  <si>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</si>
  <si>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</si>
  <si>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</si>
  <si>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</si>
  <si>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</si>
  <si>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</si>
  <si>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</si>
  <si>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</si>
  <si>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</si>
  <si>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</si>
  <si>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</si>
  <si>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</si>
  <si>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</si>
  <si>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</si>
  <si>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</si>
  <si>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</si>
  <si>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</si>
  <si>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</si>
  <si>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</si>
  <si>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</si>
  <si>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</si>
  <si>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</si>
  <si>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</si>
  <si>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</si>
  <si>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</si>
  <si>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</si>
  <si>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</si>
  <si>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</si>
  <si>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</si>
  <si>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</si>
  <si>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</si>
  <si>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</si>
  <si>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</si>
  <si>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</si>
  <si>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</si>
  <si>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</si>
  <si>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</si>
  <si>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</si>
  <si>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</si>
  <si>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</si>
  <si>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</si>
  <si>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</si>
  <si>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</si>
  <si>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</si>
  <si>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</si>
  <si>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</si>
  <si>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</si>
  <si>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</si>
  <si>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</si>
  <si>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</si>
  <si>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</si>
  <si>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</si>
  <si>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</si>
  <si>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</si>
  <si>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</si>
  <si>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</si>
  <si>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</si>
  <si>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</si>
  <si>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</si>
  <si>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</si>
  <si>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</si>
  <si>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</si>
  <si>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</si>
  <si>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</si>
  <si>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</si>
  <si>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</si>
  <si>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</si>
  <si>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</si>
  <si>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</si>
  <si>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</si>
  <si>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</si>
  <si>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</si>
  <si>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</si>
  <si>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</si>
  <si>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</si>
  <si>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</si>
  <si>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</si>
  <si>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</si>
  <si>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</si>
  <si>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</si>
  <si>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</si>
  <si>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</si>
  <si>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</si>
  <si>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</si>
  <si>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</si>
  <si>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</si>
  <si>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</si>
  <si>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</si>
  <si>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</si>
  <si>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</si>
  <si>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</si>
  <si>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</si>
  <si>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</si>
  <si>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</si>
  <si>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</si>
  <si>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</si>
  <si>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</si>
  <si>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</si>
  <si>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</si>
  <si>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</si>
  <si>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</si>
  <si>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</si>
  <si>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</si>
  <si>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</si>
  <si>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</si>
  <si>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</si>
  <si>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</si>
  <si>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</si>
  <si>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</si>
  <si>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</si>
  <si>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</si>
  <si>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</si>
  <si>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</si>
  <si>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</si>
  <si>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</si>
  <si>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</si>
  <si>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</si>
  <si>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</si>
  <si>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</si>
  <si>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</si>
  <si>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</si>
  <si>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</si>
  <si>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</si>
  <si>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</si>
  <si>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</si>
  <si>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</si>
  <si>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</si>
  <si>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</si>
  <si>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</si>
  <si>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</si>
  <si>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</si>
  <si>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</si>
  <si>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</si>
  <si>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</si>
  <si>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</si>
  <si>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</si>
  <si>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</si>
  <si>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</si>
  <si>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</si>
  <si>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</si>
  <si>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</si>
  <si>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</si>
  <si>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</si>
  <si>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</si>
  <si>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</si>
  <si>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</si>
  <si>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</si>
  <si>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</si>
  <si>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</si>
  <si>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</si>
  <si>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</si>
  <si>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</si>
  <si>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</si>
  <si>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</si>
  <si>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</si>
  <si>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</si>
  <si>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</si>
  <si>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</si>
  <si>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</si>
  <si>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</si>
  <si>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</si>
  <si>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</si>
  <si>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</si>
  <si>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</si>
  <si>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</si>
  <si>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</si>
  <si>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</si>
  <si>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</si>
  <si>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</si>
  <si>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</si>
  <si>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</si>
  <si>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</si>
  <si>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</si>
  <si>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</si>
  <si>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</si>
  <si>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</si>
  <si>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</si>
  <si>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</si>
  <si>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</si>
  <si>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</si>
  <si>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</si>
  <si>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</si>
  <si>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</si>
  <si>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</si>
  <si>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</si>
  <si>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</si>
  <si>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</si>
  <si>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</si>
  <si>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</si>
  <si>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</si>
  <si>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</si>
  <si>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</si>
  <si>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</si>
  <si>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</si>
  <si>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</si>
  <si>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</si>
  <si>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</si>
  <si>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</si>
  <si>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</si>
  <si>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</si>
  <si>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</si>
  <si>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</si>
  <si>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</si>
  <si>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</si>
  <si>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</si>
  <si>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</si>
  <si>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</si>
  <si>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</si>
  <si>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</si>
  <si>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</si>
  <si>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</si>
  <si>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</si>
  <si>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</si>
  <si>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</si>
  <si>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</si>
  <si>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</si>
  <si>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</si>
  <si>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</si>
  <si>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</si>
  <si>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</si>
  <si>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</si>
  <si>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</si>
  <si>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</si>
  <si>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</si>
  <si>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</si>
  <si>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</si>
  <si>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</si>
  <si>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</si>
  <si>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</si>
  <si>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</si>
  <si>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</si>
  <si>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</si>
  <si>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</si>
  <si>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</si>
  <si>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</si>
  <si>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</si>
  <si>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</si>
  <si>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</si>
  <si>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</si>
  <si>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</si>
  <si>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</si>
  <si>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</si>
  <si>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</si>
  <si>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</si>
  <si>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</si>
  <si>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</si>
  <si>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</si>
  <si>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</si>
  <si>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</si>
  <si>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</si>
  <si>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</si>
  <si>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</si>
  <si>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</si>
  <si>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</si>
  <si>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</si>
  <si>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</si>
  <si>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</si>
  <si>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</si>
  <si>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</si>
  <si>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</si>
  <si>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</si>
  <si>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</si>
  <si>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</si>
  <si>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</si>
  <si>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</si>
  <si>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</si>
  <si>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</si>
  <si>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</si>
  <si>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</si>
  <si>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</si>
  <si>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</si>
  <si>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</si>
  <si>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</si>
  <si>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</si>
  <si>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</si>
  <si>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</si>
  <si>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</si>
  <si>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</si>
  <si>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</si>
  <si>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</si>
  <si>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</si>
  <si>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</si>
  <si>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</si>
  <si>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</si>
  <si>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</si>
  <si>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</si>
  <si>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</si>
  <si>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</si>
  <si>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</si>
  <si>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</si>
  <si>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</si>
  <si>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</si>
  <si>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</si>
  <si>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</si>
  <si>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</si>
  <si>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</si>
  <si>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</si>
  <si>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</si>
  <si>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</si>
  <si>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</si>
  <si>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</si>
  <si>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</si>
  <si>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</si>
  <si>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</si>
  <si>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</si>
  <si>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</si>
  <si>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</si>
  <si>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</si>
  <si>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</si>
  <si>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</si>
  <si>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</si>
  <si>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</si>
  <si>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</si>
  <si>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</si>
  <si>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</si>
  <si>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</si>
  <si>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</si>
  <si>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</si>
  <si>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</si>
  <si>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</si>
  <si>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</si>
  <si>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</si>
  <si>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</si>
  <si>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</si>
  <si>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</si>
  <si>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</si>
  <si>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</si>
  <si>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</si>
  <si>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</si>
  <si>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</si>
  <si>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</si>
  <si>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</si>
  <si>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</si>
  <si>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</si>
  <si>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</si>
  <si>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</si>
  <si>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</si>
  <si>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</si>
  <si>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</si>
  <si>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</si>
  <si>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</si>
  <si>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</si>
  <si>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</si>
  <si>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</si>
  <si>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</si>
  <si>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</si>
  <si>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</si>
  <si>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</si>
  <si>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</si>
  <si>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</si>
  <si>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</si>
  <si>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</si>
  <si>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</si>
  <si>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</si>
  <si>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</si>
  <si>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</si>
  <si>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</si>
  <si>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</si>
  <si>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</si>
  <si>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</si>
  <si>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</si>
  <si>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</si>
  <si>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</si>
  <si>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</si>
  <si>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</si>
  <si>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</si>
  <si>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</si>
  <si>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</si>
  <si>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</si>
  <si>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</si>
  <si>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</si>
  <si>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</si>
  <si>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</si>
  <si>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</si>
  <si>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</si>
  <si>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</si>
  <si>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</si>
  <si>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</si>
  <si>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</si>
  <si>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</si>
  <si>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</si>
  <si>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</si>
  <si>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</si>
  <si>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</si>
  <si>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</si>
  <si>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</si>
  <si>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</si>
  <si>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</si>
  <si>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</si>
  <si>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</si>
  <si>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</si>
  <si>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</si>
  <si>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</si>
  <si>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</si>
  <si>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</si>
  <si>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</si>
  <si>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</si>
  <si>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</si>
  <si>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</si>
  <si>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</si>
  <si>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</si>
  <si>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</si>
  <si>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</si>
  <si>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</si>
  <si>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</si>
  <si>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</si>
  <si>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</si>
  <si>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</si>
  <si>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</si>
  <si>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</si>
  <si>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</si>
  <si>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</si>
  <si>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</si>
  <si>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</si>
  <si>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</si>
  <si>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</si>
  <si>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</si>
  <si>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</si>
  <si>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</si>
  <si>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</si>
  <si>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</si>
  <si>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</si>
  <si>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</si>
  <si>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</si>
  <si>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</si>
  <si>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</si>
  <si>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</si>
  <si>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</si>
  <si>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</si>
  <si>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</si>
  <si>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</si>
  <si>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</si>
  <si>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</si>
  <si>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</si>
  <si>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</si>
  <si>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</si>
  <si>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</si>
  <si>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</si>
  <si>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</si>
  <si>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</si>
  <si>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</si>
  <si>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</si>
  <si>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</si>
  <si>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</si>
  <si>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</si>
  <si>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</si>
  <si>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</si>
  <si>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</si>
  <si>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</si>
  <si>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</si>
  <si>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</si>
  <si>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</si>
  <si>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</si>
  <si>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</si>
  <si>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</si>
  <si>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</si>
  <si>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</si>
  <si>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</si>
  <si>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</si>
  <si>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</si>
  <si>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</si>
  <si>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</si>
  <si>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</si>
  <si>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</si>
  <si>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</si>
  <si>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</si>
  <si>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</si>
  <si>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</si>
  <si>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</si>
  <si>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</si>
  <si>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</si>
  <si>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</si>
  <si>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</si>
  <si>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</si>
  <si>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</si>
  <si>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</si>
  <si>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</si>
  <si>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</si>
  <si>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</si>
  <si>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</si>
  <si>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</si>
  <si>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</si>
  <si>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</si>
  <si>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</si>
  <si>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</si>
  <si>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</si>
  <si>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</si>
  <si>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</si>
  <si>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</si>
  <si>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</si>
  <si>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</si>
  <si>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</si>
  <si>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</si>
  <si>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</si>
  <si>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</si>
  <si>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</si>
  <si>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</si>
  <si>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</si>
  <si>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</si>
  <si>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</si>
  <si>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</si>
  <si>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</si>
  <si>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</si>
  <si>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</si>
  <si>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</si>
  <si>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</si>
  <si>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</si>
  <si>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</si>
  <si>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</si>
  <si>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</si>
  <si>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</si>
  <si>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</si>
  <si>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</si>
  <si>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</si>
  <si>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</si>
  <si>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</si>
  <si>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</si>
  <si>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</si>
  <si>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</si>
  <si>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</si>
  <si>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</si>
  <si>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</si>
  <si>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</si>
  <si>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</si>
  <si>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</si>
  <si>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</si>
  <si>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</si>
  <si>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</si>
  <si>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</si>
  <si>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</si>
  <si>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</si>
  <si>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</si>
  <si>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</si>
  <si>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</si>
  <si>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</si>
  <si>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</si>
  <si>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</si>
  <si>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</si>
  <si>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</si>
  <si>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</si>
  <si>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</si>
  <si>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</si>
  <si>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</si>
  <si>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</si>
  <si>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</si>
  <si>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</si>
  <si>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</si>
  <si>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</si>
  <si>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</si>
  <si>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</si>
  <si>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</si>
  <si>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</si>
  <si>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</si>
  <si>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</si>
  <si>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</si>
  <si>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</si>
  <si>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</si>
  <si>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</si>
  <si>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</si>
  <si>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</si>
  <si>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</si>
  <si>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</si>
  <si>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</si>
  <si>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</si>
  <si>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</si>
  <si>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</si>
  <si>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</si>
  <si>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</si>
  <si>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</si>
  <si>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</si>
  <si>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</si>
  <si>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</si>
  <si>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</si>
  <si>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</si>
  <si>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</si>
  <si>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</si>
  <si>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</si>
  <si>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</si>
  <si>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</si>
  <si>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</si>
  <si>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</si>
  <si>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</si>
  <si>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</si>
  <si>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</si>
  <si>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</si>
  <si>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</si>
  <si>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</si>
  <si>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</si>
  <si>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</si>
  <si>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</si>
  <si>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</si>
  <si>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</si>
  <si>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</si>
  <si>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</si>
  <si>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</si>
  <si>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</si>
  <si>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</si>
  <si>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</si>
  <si>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</si>
  <si>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</si>
  <si>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</si>
  <si>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</si>
  <si>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</si>
  <si>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</si>
  <si>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</si>
  <si>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</si>
  <si>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</si>
  <si>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</si>
  <si>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</si>
  <si>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</si>
  <si>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</si>
  <si>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</si>
  <si>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</si>
  <si>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</si>
  <si>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</si>
  <si>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</si>
  <si>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</si>
  <si>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</si>
  <si>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</si>
  <si>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</si>
  <si>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</si>
  <si>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</si>
  <si>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</si>
  <si>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</si>
  <si>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</si>
  <si>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</si>
  <si>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</si>
  <si>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</si>
  <si>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</si>
  <si>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</si>
  <si>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</si>
  <si>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</si>
  <si>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</si>
  <si>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</si>
  <si>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</si>
  <si>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</si>
  <si>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</si>
  <si>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</si>
  <si>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</si>
  <si>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</si>
  <si>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</si>
  <si>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</si>
  <si>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</si>
  <si>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</si>
  <si>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</si>
  <si>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</si>
  <si>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</si>
  <si>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</si>
  <si>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</si>
  <si>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</si>
  <si>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</si>
  <si>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</si>
  <si>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</si>
  <si>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</si>
  <si>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</si>
  <si>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</si>
  <si>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</si>
  <si>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</si>
  <si>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</si>
  <si>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</si>
  <si>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</si>
  <si>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</si>
  <si>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</si>
  <si>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</si>
  <si>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</si>
  <si>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</si>
  <si>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</si>
  <si>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</si>
  <si>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</si>
  <si>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</si>
  <si>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</si>
  <si>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</si>
  <si>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</si>
  <si>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</si>
  <si>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</si>
  <si>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</si>
  <si>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</si>
  <si>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</si>
  <si>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</si>
  <si>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</si>
  <si>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</si>
  <si>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</si>
  <si>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</si>
  <si>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</si>
  <si>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</si>
  <si>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</si>
  <si>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</si>
  <si>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</si>
  <si>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</si>
  <si>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</si>
  <si>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</si>
  <si>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</si>
  <si>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</si>
  <si>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</si>
  <si>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</si>
  <si>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</si>
  <si>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</si>
  <si>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</si>
  <si>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</si>
  <si>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</si>
  <si>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</si>
  <si>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</si>
  <si>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</si>
  <si>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</si>
  <si>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</si>
  <si>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</si>
  <si>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</si>
  <si>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</si>
  <si>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</si>
  <si>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</si>
  <si>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</si>
  <si>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</si>
  <si>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</si>
  <si>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</si>
  <si>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</si>
  <si>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</si>
  <si>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</si>
  <si>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</si>
  <si>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</si>
  <si>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</si>
  <si>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</si>
  <si>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</si>
  <si>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</si>
  <si>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</si>
  <si>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</si>
  <si>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</si>
  <si>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</si>
  <si>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</si>
  <si>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</si>
  <si>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</si>
  <si>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</si>
  <si>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</si>
  <si>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</si>
  <si>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</si>
  <si>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</si>
  <si>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</si>
  <si>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</si>
  <si>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</si>
  <si>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</si>
  <si>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</si>
  <si>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</si>
  <si>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</si>
  <si>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</si>
  <si>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</si>
  <si>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</si>
  <si>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</si>
  <si>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</si>
  <si>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</si>
  <si>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</si>
  <si>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</si>
  <si>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</si>
  <si>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</si>
  <si>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</si>
  <si>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</si>
  <si>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</si>
  <si>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</si>
  <si>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</si>
  <si>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</si>
  <si>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</si>
  <si>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</si>
  <si>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</si>
  <si>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</si>
  <si>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</si>
  <si>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</si>
  <si>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</si>
  <si>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</si>
  <si>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</si>
  <si>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</si>
  <si>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</si>
  <si>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</si>
  <si>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</si>
  <si>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</si>
  <si>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</si>
  <si>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</si>
  <si>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</si>
  <si>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</si>
  <si>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</si>
  <si>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</si>
  <si>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</si>
  <si>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</si>
  <si>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</si>
  <si>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</si>
  <si>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</si>
  <si>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</si>
  <si>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</si>
  <si>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</si>
  <si>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</si>
  <si>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</si>
  <si>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</si>
  <si>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</si>
  <si>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</si>
  <si>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</si>
  <si>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</si>
  <si>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</si>
  <si>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</si>
  <si>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</si>
  <si>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</si>
  <si>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</si>
  <si>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</si>
  <si>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</si>
  <si>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</si>
  <si>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</si>
  <si>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</si>
  <si>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</si>
  <si>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</si>
  <si>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</si>
  <si>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</si>
  <si>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</si>
  <si>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</si>
  <si>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</si>
  <si>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</si>
  <si>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</si>
  <si>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</si>
  <si>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</si>
  <si>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</si>
  <si>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</si>
  <si>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</si>
  <si>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</si>
  <si>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</si>
  <si>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</si>
  <si>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</si>
  <si>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</si>
  <si>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</si>
  <si>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</si>
  <si>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</si>
  <si>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</si>
  <si>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</si>
  <si>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</si>
  <si>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</si>
  <si>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</si>
  <si>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</si>
  <si>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</si>
  <si>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</si>
  <si>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</si>
  <si>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</si>
  <si>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</si>
  <si>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</si>
  <si>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</si>
  <si>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</si>
  <si>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</si>
  <si>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</si>
  <si>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</si>
  <si>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</si>
  <si>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</si>
  <si>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</si>
  <si>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</si>
  <si>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</si>
  <si>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</si>
  <si>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</si>
  <si>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</si>
  <si>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</si>
  <si>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</si>
  <si>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</si>
  <si>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</si>
  <si>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</si>
  <si>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</si>
  <si>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</si>
  <si>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</si>
  <si>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</si>
  <si>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</si>
  <si>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</si>
  <si>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</si>
  <si>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</si>
  <si>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</si>
  <si>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</si>
  <si>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</si>
  <si>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</si>
  <si>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</si>
  <si>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</si>
  <si>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</si>
  <si>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</si>
  <si>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</si>
  <si>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</si>
  <si>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</si>
  <si>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</si>
  <si>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</si>
  <si>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</si>
  <si>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</si>
  <si>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</si>
  <si>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</si>
  <si>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</si>
  <si>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</si>
  <si>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</si>
  <si>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</si>
  <si>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</si>
  <si>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</si>
  <si>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</si>
  <si>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</si>
  <si>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</si>
  <si>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</si>
  <si>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</si>
  <si>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</si>
  <si>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</si>
  <si>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</si>
  <si>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</si>
  <si>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</si>
  <si>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</si>
  <si>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</si>
  <si>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</si>
  <si>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</si>
  <si>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</si>
  <si>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</si>
  <si>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</si>
  <si>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</si>
  <si>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</si>
  <si>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</si>
  <si>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</si>
  <si>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</si>
  <si>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</si>
  <si>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</si>
  <si>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</si>
  <si>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</si>
  <si>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</si>
  <si>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</si>
  <si>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</si>
  <si>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</si>
  <si>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</si>
  <si>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</si>
  <si>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</si>
  <si>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</si>
  <si>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</si>
  <si>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</si>
  <si>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</si>
  <si>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</si>
  <si>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</si>
  <si>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</si>
  <si>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</si>
  <si>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</si>
  <si>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</si>
  <si>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</si>
  <si>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</si>
  <si>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</si>
  <si>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</si>
  <si>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</si>
  <si>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</si>
  <si>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</si>
  <si>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</si>
  <si>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</si>
  <si>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</si>
  <si>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</si>
  <si>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</si>
  <si>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</si>
  <si>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</si>
  <si>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</si>
  <si>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</si>
  <si>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</si>
  <si>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</si>
  <si>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</si>
  <si>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</si>
  <si>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</si>
  <si>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</si>
  <si>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</si>
  <si>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</si>
  <si>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</si>
  <si>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</si>
  <si>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</si>
  <si>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</si>
  <si>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</si>
  <si>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</si>
  <si>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</si>
  <si>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</si>
  <si>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</si>
  <si>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</si>
  <si>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</si>
  <si>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</si>
  <si>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</si>
  <si>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</si>
  <si>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</si>
  <si>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</si>
  <si>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</si>
  <si>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</si>
  <si>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</si>
  <si>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</si>
  <si>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</si>
  <si>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</si>
  <si>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</si>
  <si>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</si>
  <si>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</si>
  <si>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</si>
  <si>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</si>
  <si>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</si>
  <si>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</si>
  <si>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</si>
  <si>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</si>
  <si>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</si>
  <si>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</si>
  <si>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</si>
  <si>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</si>
  <si>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</si>
  <si>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</si>
  <si>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</si>
  <si>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</si>
  <si>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</si>
  <si>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</si>
  <si>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</si>
  <si>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</si>
  <si>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</si>
  <si>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</si>
  <si>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</si>
  <si>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</si>
  <si>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</si>
  <si>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</si>
  <si>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</si>
  <si>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</si>
  <si>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</si>
  <si>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</si>
  <si>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</si>
  <si>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</si>
  <si>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</si>
  <si>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</si>
  <si>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</si>
  <si>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</si>
  <si>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</si>
  <si>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</si>
  <si>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</si>
  <si>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</si>
  <si>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</si>
  <si>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</si>
  <si>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</si>
  <si>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</si>
  <si>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</si>
  <si>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</si>
  <si>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</si>
  <si>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</si>
  <si>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</si>
  <si>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</si>
  <si>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</si>
  <si>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</si>
  <si>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</si>
  <si>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</si>
  <si>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</si>
  <si>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</si>
  <si>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</si>
  <si>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</si>
  <si>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</si>
  <si>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</si>
  <si>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</si>
  <si>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</si>
  <si>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</si>
  <si>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</si>
  <si>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</si>
  <si>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</si>
  <si>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</si>
  <si>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</si>
  <si>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</si>
  <si>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</si>
  <si>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</si>
  <si>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</si>
  <si>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</si>
  <si>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</si>
  <si>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</si>
  <si>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</si>
  <si>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</si>
  <si>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</si>
  <si>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</si>
  <si>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</si>
  <si>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</si>
  <si>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</si>
  <si>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</si>
  <si>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</si>
  <si>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</si>
  <si>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</si>
  <si>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</si>
  <si>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</si>
  <si>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</si>
  <si>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</si>
  <si>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</si>
  <si>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</si>
  <si>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</si>
  <si>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</si>
  <si>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</si>
  <si>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</si>
  <si>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</si>
  <si>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</si>
  <si>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</si>
  <si>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</si>
  <si>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</si>
  <si>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</si>
  <si>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</si>
  <si>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</si>
  <si>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</si>
  <si>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</si>
  <si>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</si>
  <si>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</si>
  <si>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</si>
  <si>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</si>
  <si>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</si>
  <si>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</si>
  <si>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</si>
  <si>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</si>
  <si>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</si>
  <si>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</si>
  <si>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</si>
  <si>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</si>
  <si>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</si>
  <si>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</si>
  <si>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</si>
  <si>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</si>
  <si>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</si>
  <si>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</si>
  <si>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</si>
  <si>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</si>
  <si>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</si>
  <si>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</si>
  <si>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</si>
  <si>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</si>
  <si>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</si>
  <si>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</si>
  <si>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</si>
  <si>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</si>
  <si>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</si>
  <si>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</si>
  <si>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</si>
  <si>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</si>
  <si>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</si>
  <si>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</si>
  <si>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</si>
  <si>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</si>
  <si>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</si>
  <si>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</si>
  <si>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</si>
  <si>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</si>
  <si>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</si>
  <si>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</si>
  <si>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</si>
  <si>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</si>
  <si>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</si>
  <si>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</si>
  <si>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</si>
  <si>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</si>
  <si>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</si>
  <si>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</si>
  <si>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</si>
  <si>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</si>
  <si>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</si>
  <si>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</si>
  <si>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</si>
  <si>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</si>
  <si>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</si>
  <si>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</si>
  <si>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</si>
  <si>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</si>
  <si>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</si>
  <si>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</si>
  <si>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</si>
  <si>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</si>
  <si>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</si>
  <si>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</si>
  <si>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</si>
  <si>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</si>
  <si>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</si>
  <si>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</si>
  <si>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</si>
  <si>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</si>
  <si>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</si>
  <si>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</si>
  <si>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</si>
  <si>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</si>
  <si>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</si>
  <si>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</si>
  <si>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</si>
  <si>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</si>
  <si>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</si>
  <si>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</si>
  <si>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</si>
  <si>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</si>
  <si>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</si>
  <si>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</si>
  <si>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</si>
  <si>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</si>
  <si>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</si>
  <si>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</si>
  <si>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</si>
  <si>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</si>
  <si>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</si>
  <si>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</si>
  <si>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</si>
  <si>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</si>
  <si>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</si>
  <si>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</si>
  <si>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</si>
  <si>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</si>
  <si>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</si>
  <si>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</si>
  <si>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</si>
  <si>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</si>
  <si>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</si>
  <si>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</si>
  <si>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</si>
  <si>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</si>
  <si>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</si>
  <si>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</si>
  <si>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</si>
  <si>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</si>
  <si>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</si>
  <si>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</si>
  <si>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</si>
  <si>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</si>
  <si>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</si>
  <si>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</si>
  <si>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</si>
  <si>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</si>
  <si>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</si>
  <si>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</si>
  <si>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</si>
  <si>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</si>
  <si>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</si>
  <si>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</si>
  <si>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</si>
  <si>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</si>
  <si>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</si>
  <si>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</si>
  <si>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</si>
  <si>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</si>
  <si>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</si>
  <si>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</si>
  <si>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</si>
  <si>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</si>
  <si>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</si>
  <si>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</si>
  <si>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</si>
  <si>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</si>
  <si>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</si>
  <si>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</si>
  <si>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</si>
  <si>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</si>
  <si>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</si>
  <si>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</si>
  <si>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</si>
  <si>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</si>
  <si>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</si>
  <si>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</si>
  <si>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</si>
  <si>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</si>
  <si>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</si>
  <si>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</si>
  <si>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</si>
  <si>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</si>
  <si>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</si>
  <si>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</si>
  <si>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</si>
  <si>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</si>
  <si>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</si>
  <si>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</si>
  <si>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</si>
  <si>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</si>
  <si>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</si>
  <si>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</si>
  <si>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</si>
  <si>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</si>
  <si>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</si>
  <si>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</si>
  <si>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</si>
  <si>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</si>
  <si>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</si>
  <si>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</si>
  <si>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</si>
  <si>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</si>
  <si>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</si>
  <si>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</si>
  <si>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</si>
  <si>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</si>
  <si>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</si>
  <si>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</si>
  <si>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</si>
  <si>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</si>
  <si>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</si>
  <si>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</si>
  <si>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</si>
  <si>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</si>
  <si>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</si>
  <si>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</si>
  <si>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</si>
  <si>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</si>
  <si>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</si>
  <si>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</si>
  <si>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</si>
  <si>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</si>
  <si>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</si>
  <si>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</si>
  <si>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</si>
  <si>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</si>
  <si>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</si>
  <si>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</si>
  <si>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</si>
  <si>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</si>
  <si>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</si>
  <si>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</si>
  <si>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</si>
  <si>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</si>
  <si>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</si>
  <si>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</si>
  <si>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</si>
  <si>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</si>
  <si>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</si>
  <si>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</si>
  <si>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</si>
  <si>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</si>
  <si>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</si>
  <si>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</si>
  <si>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</si>
  <si>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</si>
  <si>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</si>
  <si>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</si>
  <si>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</si>
  <si>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</si>
  <si>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</si>
  <si>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</si>
  <si>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</si>
  <si>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</si>
  <si>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</si>
  <si>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</si>
  <si>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</si>
  <si>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</si>
  <si>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</si>
  <si>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</si>
  <si>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</si>
  <si>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</si>
  <si>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</si>
  <si>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</si>
  <si>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</si>
  <si>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</si>
  <si>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</si>
  <si>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</si>
  <si>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</si>
  <si>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</si>
  <si>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</si>
  <si>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</si>
  <si>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</si>
  <si>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</si>
  <si>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</si>
  <si>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</si>
  <si>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</si>
  <si>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</si>
  <si>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</si>
  <si>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</si>
  <si>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</si>
  <si>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</si>
  <si>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</si>
  <si>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</si>
  <si>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</si>
  <si>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</si>
  <si>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</si>
  <si>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</si>
  <si>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</si>
  <si>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</si>
  <si>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</si>
  <si>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</si>
  <si>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</si>
  <si>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</si>
  <si>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</si>
  <si>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</si>
  <si>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</si>
  <si>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</si>
  <si>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</si>
  <si>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</si>
  <si>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</si>
  <si>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</si>
  <si>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</si>
  <si>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</si>
  <si>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</si>
  <si>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</si>
  <si>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</si>
  <si>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</si>
  <si>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</si>
  <si>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</si>
  <si>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</si>
  <si>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</si>
  <si>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</si>
  <si>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</si>
  <si>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</si>
  <si>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</si>
  <si>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</si>
  <si>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</si>
  <si>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</si>
  <si>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</si>
  <si>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</si>
  <si>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</si>
  <si>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</si>
  <si>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</si>
  <si>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</si>
  <si>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</si>
  <si>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</si>
  <si>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</si>
  <si>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</si>
  <si>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</si>
  <si>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</si>
  <si>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</si>
  <si>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</si>
  <si>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</si>
  <si>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</si>
  <si>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</si>
  <si>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</si>
  <si>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</si>
  <si>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</si>
  <si>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</si>
  <si>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</si>
  <si>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</si>
  <si>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</si>
  <si>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</si>
  <si>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</si>
  <si>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</si>
  <si>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</si>
  <si>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</si>
  <si>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</si>
  <si>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</si>
  <si>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</si>
  <si>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</si>
  <si>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</si>
  <si>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</si>
  <si>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</si>
  <si>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</si>
  <si>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</si>
  <si>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</si>
  <si>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</si>
  <si>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</si>
  <si>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</si>
  <si>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</si>
  <si>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</si>
  <si>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</si>
  <si>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</si>
  <si>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</si>
  <si>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</si>
  <si>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</si>
  <si>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</si>
  <si>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</si>
  <si>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</si>
  <si>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</si>
  <si>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</si>
  <si>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</si>
  <si>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</si>
  <si>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</si>
  <si>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</si>
  <si>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</si>
  <si>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</si>
  <si>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</si>
  <si>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</si>
  <si>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</si>
  <si>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</si>
  <si>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</si>
  <si>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</si>
  <si>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</si>
  <si>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</si>
  <si>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</si>
  <si>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</si>
  <si>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</si>
  <si>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</si>
  <si>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</si>
  <si>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</si>
  <si>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</si>
  <si>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</si>
  <si>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</si>
  <si>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</si>
  <si>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</si>
  <si>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</si>
  <si>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</si>
  <si>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</si>
  <si>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</si>
  <si>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</si>
  <si>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</si>
  <si>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</si>
  <si>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</si>
  <si>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</si>
  <si>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</si>
  <si>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</si>
  <si>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</si>
  <si>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</si>
  <si>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</si>
  <si>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</si>
  <si>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</si>
  <si>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</si>
  <si>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</si>
  <si>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</si>
  <si>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</si>
  <si>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</si>
  <si>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</si>
  <si>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</si>
  <si>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</si>
  <si>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</si>
  <si>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</si>
  <si>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</si>
  <si>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</si>
  <si>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</si>
  <si>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</si>
  <si>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</si>
  <si>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</si>
  <si>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</si>
  <si>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</si>
  <si>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</si>
  <si>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</si>
  <si>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</si>
  <si>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</si>
  <si>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</si>
  <si>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</si>
  <si>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</si>
  <si>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</si>
  <si>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</si>
  <si>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</si>
  <si>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</si>
  <si>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</si>
  <si>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</si>
  <si>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</si>
  <si>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</si>
  <si>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</si>
  <si>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</si>
  <si>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</si>
  <si>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</si>
  <si>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</si>
  <si>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</si>
  <si>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</si>
  <si>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</si>
  <si>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</si>
  <si>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</si>
  <si>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</si>
  <si>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</si>
  <si>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</si>
  <si>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</si>
  <si>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</si>
  <si>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</si>
  <si>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</si>
  <si>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</si>
  <si>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</si>
  <si>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</si>
  <si>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</si>
  <si>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</si>
  <si>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</si>
  <si>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</si>
  <si>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</si>
  <si>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</si>
  <si>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</si>
  <si>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</si>
  <si>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</si>
  <si>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</si>
  <si>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</si>
  <si>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</si>
  <si>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</si>
  <si>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</si>
  <si>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</si>
  <si>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</si>
  <si>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</si>
  <si>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</si>
  <si>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</si>
  <si>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</si>
  <si>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</si>
  <si>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</si>
  <si>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</si>
  <si>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</si>
  <si>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</si>
  <si>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</si>
  <si>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</si>
  <si>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</si>
  <si>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</si>
  <si>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</si>
  <si>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</si>
  <si>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</si>
  <si>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</si>
  <si>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</si>
  <si>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</si>
  <si>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</si>
  <si>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</si>
  <si>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</si>
  <si>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</si>
  <si>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</si>
  <si>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</si>
  <si>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</si>
  <si>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</si>
  <si>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</si>
  <si>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</si>
  <si>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</si>
  <si>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</si>
  <si>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</si>
  <si>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</si>
  <si>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</si>
  <si>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</si>
  <si>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</si>
  <si>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</si>
  <si>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</si>
  <si>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</si>
  <si>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</si>
  <si>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</si>
  <si>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</si>
  <si>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</si>
  <si>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</si>
  <si>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</si>
  <si>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</si>
  <si>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</si>
  <si>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</si>
  <si>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</si>
  <si>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</si>
  <si>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</si>
  <si>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</si>
  <si>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</si>
  <si>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</si>
  <si>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</si>
  <si>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</si>
  <si>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</si>
  <si>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</si>
  <si>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</si>
  <si>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</si>
  <si>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</si>
  <si>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</si>
  <si>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</si>
  <si>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</si>
  <si>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</si>
  <si>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</si>
  <si>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</si>
  <si>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</si>
  <si>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</si>
  <si>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</si>
  <si>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</si>
  <si>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</si>
  <si>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</si>
  <si>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</si>
  <si>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</si>
  <si>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</si>
  <si>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</si>
  <si>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</si>
  <si>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</si>
  <si>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</si>
  <si>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</si>
  <si>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</si>
  <si>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</si>
  <si>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</si>
  <si>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</si>
  <si>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</si>
  <si>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</si>
  <si>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</si>
  <si>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</si>
  <si>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</si>
  <si>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</si>
  <si>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</si>
  <si>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</si>
  <si>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</si>
  <si>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</si>
  <si>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</si>
  <si>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</si>
  <si>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</si>
  <si>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</si>
  <si>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</si>
  <si>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</si>
  <si>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</si>
  <si>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</si>
  <si>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</si>
  <si>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</si>
  <si>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</si>
  <si>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</si>
  <si>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</si>
  <si>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</si>
  <si>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</si>
  <si>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</si>
  <si>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</si>
  <si>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</si>
  <si>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</si>
  <si>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</si>
  <si>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</si>
  <si>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</si>
  <si>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</si>
  <si>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</si>
  <si>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</si>
  <si>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</si>
  <si>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</si>
  <si>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</si>
  <si>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</si>
  <si>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</si>
  <si>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</si>
  <si>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</si>
  <si>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</si>
  <si>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</si>
  <si>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</si>
  <si>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</si>
  <si>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</si>
  <si>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</si>
  <si>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</si>
  <si>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</si>
  <si>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</si>
  <si>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</si>
  <si>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</si>
  <si>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</si>
  <si>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</si>
  <si>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</si>
  <si>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</si>
  <si>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</si>
  <si>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</si>
  <si>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</si>
  <si>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</si>
  <si>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</si>
  <si>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</si>
  <si>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</si>
  <si>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</si>
  <si>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</si>
  <si>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</si>
  <si>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</si>
  <si>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</si>
  <si>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</si>
  <si>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</si>
  <si>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</si>
  <si>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</si>
  <si>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</si>
  <si>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</si>
  <si>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</si>
  <si>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</si>
  <si>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</si>
  <si>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</si>
  <si>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</si>
  <si>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</si>
  <si>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</si>
  <si>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</si>
  <si>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</si>
  <si>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</si>
  <si>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</si>
  <si>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</si>
  <si>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</si>
  <si>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</si>
  <si>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</si>
  <si>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</si>
  <si>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</si>
  <si>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</si>
  <si>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</si>
  <si>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</si>
  <si>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</si>
  <si>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</si>
  <si>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</si>
  <si>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</si>
  <si>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</si>
  <si>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</si>
  <si>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</si>
  <si>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</si>
  <si>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</si>
  <si>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</si>
  <si>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</si>
  <si>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</si>
  <si>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</si>
  <si>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</si>
  <si>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</si>
  <si>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</si>
  <si>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</si>
  <si>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</si>
  <si>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</si>
  <si>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</si>
  <si>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</si>
  <si>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</si>
  <si>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</si>
  <si>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</si>
  <si>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</si>
  <si>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</si>
  <si>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</si>
  <si>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</si>
  <si>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</si>
  <si>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</si>
  <si>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</si>
  <si>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</si>
  <si>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</si>
  <si>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</si>
  <si>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</si>
  <si>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</si>
  <si>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</si>
  <si>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</si>
  <si>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</si>
  <si>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</si>
  <si>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</si>
  <si>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</si>
  <si>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</si>
  <si>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</si>
  <si>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</si>
  <si>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</si>
  <si>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</si>
  <si>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</si>
  <si>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</si>
  <si>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</si>
  <si>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</si>
  <si>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</si>
  <si>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</si>
  <si>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</si>
  <si>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</si>
  <si>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</si>
  <si>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</si>
  <si>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</si>
  <si>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</si>
  <si>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</si>
  <si>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</si>
  <si>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</si>
  <si>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</si>
  <si>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</si>
  <si>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</si>
  <si>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</si>
  <si>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</si>
  <si>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</si>
  <si>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</si>
  <si>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</si>
  <si>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</si>
  <si>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</si>
  <si>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</si>
  <si>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</si>
  <si>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</si>
  <si>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</si>
  <si>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</si>
  <si>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</si>
  <si>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</si>
  <si>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</si>
  <si>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</si>
  <si>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</si>
  <si>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</si>
  <si>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</si>
  <si>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</si>
  <si>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</si>
  <si>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</si>
  <si>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</si>
  <si>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</si>
  <si>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</si>
  <si>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</si>
  <si>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</si>
  <si>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</si>
  <si>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</si>
  <si>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</si>
  <si>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</si>
  <si>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</si>
  <si>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</si>
  <si>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</si>
  <si>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</si>
  <si>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</si>
  <si>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</si>
  <si>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</si>
  <si>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</si>
  <si>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</si>
  <si>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</si>
  <si>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</si>
  <si>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</si>
  <si>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</si>
  <si>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</si>
  <si>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</si>
  <si>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</si>
  <si>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</si>
  <si>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</si>
  <si>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</si>
  <si>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</si>
  <si>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</si>
  <si>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</si>
  <si>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</si>
  <si>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</si>
  <si>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</si>
  <si>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</si>
  <si>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</si>
  <si>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</si>
  <si>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</si>
  <si>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</si>
  <si>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</si>
  <si>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</si>
  <si>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</si>
  <si>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</si>
  <si>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</si>
  <si>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</si>
  <si>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</si>
  <si>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</si>
  <si>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</si>
  <si>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</si>
  <si>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</si>
  <si>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</si>
  <si>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</si>
  <si>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</si>
  <si>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</si>
  <si>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</si>
  <si>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</si>
  <si>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</si>
  <si>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</si>
  <si>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</si>
  <si>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</si>
  <si>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</si>
  <si>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</si>
  <si>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</si>
  <si>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</si>
  <si>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</si>
  <si>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</si>
  <si>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</si>
  <si>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</si>
  <si>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</si>
  <si>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</si>
  <si>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</si>
  <si>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</si>
  <si>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</si>
  <si>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</si>
  <si>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</si>
  <si>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</si>
  <si>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</si>
  <si>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</si>
  <si>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</si>
  <si>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</si>
  <si>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</si>
  <si>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</si>
  <si>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</si>
  <si>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</si>
  <si>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</si>
  <si>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</si>
  <si>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</si>
  <si>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</si>
  <si>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</si>
  <si>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</si>
  <si>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</si>
  <si>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</si>
  <si>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</si>
  <si>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</si>
  <si>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</si>
  <si>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</si>
  <si>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</si>
  <si>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</si>
  <si>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</si>
  <si>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</si>
  <si>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</si>
  <si>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</si>
  <si>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</si>
  <si>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</si>
  <si>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</si>
  <si>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</si>
  <si>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</si>
  <si>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</si>
  <si>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</si>
  <si>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</si>
  <si>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</si>
  <si>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</si>
  <si>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</si>
  <si>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</si>
  <si>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</si>
  <si>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</si>
  <si>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</si>
  <si>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</si>
  <si>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</si>
  <si>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</si>
  <si>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</si>
  <si>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</si>
  <si>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</si>
  <si>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</si>
  <si>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</si>
  <si>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</si>
  <si>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</si>
  <si>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</si>
  <si>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</si>
  <si>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</si>
  <si>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</si>
  <si>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</si>
  <si>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</si>
  <si>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</si>
  <si>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</si>
  <si>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</si>
  <si>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</si>
  <si>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</si>
  <si>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</si>
  <si>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</si>
  <si>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</si>
  <si>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</si>
  <si>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</si>
  <si>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</si>
  <si>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</si>
  <si>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</si>
  <si>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</si>
  <si>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</si>
  <si>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</si>
  <si>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</si>
  <si>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</si>
  <si>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</si>
  <si>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</si>
  <si>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</si>
  <si>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</si>
  <si>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</si>
  <si>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</si>
  <si>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</si>
  <si>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</si>
  <si>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</si>
  <si>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</si>
  <si>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</si>
  <si>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</si>
  <si>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</si>
  <si>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</si>
  <si>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</si>
  <si>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</si>
  <si>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</si>
  <si>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</si>
  <si>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</si>
  <si>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</si>
  <si>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</si>
  <si>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</si>
  <si>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</si>
  <si>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</si>
  <si>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</si>
  <si>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</si>
  <si>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</si>
  <si>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</si>
  <si>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</si>
  <si>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</si>
  <si>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</si>
  <si>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</si>
  <si>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</si>
  <si>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</si>
  <si>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</si>
  <si>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</si>
  <si>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</si>
  <si>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</si>
  <si>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</si>
  <si>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</si>
  <si>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</si>
  <si>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</si>
  <si>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</si>
  <si>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</si>
  <si>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</si>
  <si>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</si>
  <si>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</si>
  <si>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</si>
  <si>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</si>
  <si>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</si>
  <si>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</si>
  <si>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</si>
  <si>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</si>
  <si>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</si>
  <si>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</si>
  <si>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</si>
  <si>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</si>
  <si>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</si>
  <si>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</si>
  <si>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</si>
  <si>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</si>
  <si>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</si>
  <si>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</si>
  <si>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</si>
  <si>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</si>
  <si>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</si>
  <si>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</si>
  <si>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</si>
  <si>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</si>
  <si>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</si>
  <si>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</si>
  <si>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</si>
  <si>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</si>
  <si>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</si>
  <si>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</si>
  <si>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</si>
  <si>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</si>
  <si>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</si>
  <si>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</si>
  <si>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</si>
  <si>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</si>
  <si>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</si>
  <si>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</si>
  <si>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</si>
  <si>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</si>
  <si>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</si>
  <si>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</si>
  <si>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</si>
  <si>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</si>
  <si>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</si>
  <si>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</si>
  <si>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</si>
  <si>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</si>
  <si>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</si>
  <si>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</si>
  <si>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</si>
  <si>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</si>
  <si>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</si>
  <si>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</si>
  <si>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</si>
  <si>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</si>
  <si>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</si>
  <si>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</si>
  <si>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</si>
  <si>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</si>
  <si>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</si>
  <si>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</si>
  <si>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</si>
  <si>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</si>
  <si>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</si>
  <si>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</si>
  <si>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</si>
  <si>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</si>
  <si>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</si>
  <si>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</si>
  <si>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</si>
  <si>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</si>
  <si>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</si>
  <si>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</si>
  <si>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</si>
  <si>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</si>
  <si>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</si>
  <si>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</si>
  <si>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</si>
  <si>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</si>
  <si>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</si>
  <si>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</si>
  <si>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</si>
  <si>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</si>
  <si>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</si>
  <si>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</si>
  <si>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</si>
  <si>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</si>
  <si>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</si>
  <si>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</si>
  <si>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</si>
  <si>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</si>
  <si>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</si>
  <si>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</si>
  <si>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</si>
  <si>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</si>
  <si>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</si>
  <si>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</si>
  <si>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</si>
  <si>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</si>
  <si>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</si>
  <si>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</si>
  <si>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</si>
  <si>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</si>
  <si>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</si>
  <si>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</si>
  <si>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</si>
  <si>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</si>
  <si>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</si>
  <si>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</si>
  <si>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</si>
  <si>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</si>
  <si>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</si>
  <si>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</si>
  <si>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</si>
  <si>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</si>
  <si>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</si>
  <si>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</si>
  <si>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</si>
  <si>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</si>
  <si>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</si>
  <si>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</si>
  <si>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</si>
  <si>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</si>
  <si>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</si>
  <si>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</si>
  <si>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</si>
  <si>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</si>
  <si>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</si>
  <si>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</si>
  <si>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</si>
  <si>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</si>
  <si>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</si>
  <si>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</si>
  <si>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</si>
  <si>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</si>
  <si>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</si>
  <si>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</si>
  <si>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</si>
  <si>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</si>
  <si>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</si>
  <si>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</si>
  <si>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</si>
  <si>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</si>
  <si>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</si>
  <si>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</si>
  <si>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</si>
  <si>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</si>
  <si>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</si>
  <si>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</si>
  <si>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</si>
  <si>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</si>
  <si>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</si>
  <si>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</si>
  <si>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</si>
  <si>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</si>
  <si>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</si>
  <si>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</si>
  <si>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</si>
  <si>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</si>
  <si>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</si>
  <si>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</si>
  <si>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</si>
  <si>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</si>
  <si>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</si>
  <si>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</si>
  <si>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</si>
  <si>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</si>
  <si>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</si>
  <si>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</si>
  <si>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</si>
  <si>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</si>
  <si>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</si>
  <si>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</si>
  <si>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</si>
  <si>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</si>
  <si>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</si>
  <si>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</si>
  <si>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</si>
  <si>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</si>
  <si>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</si>
  <si>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</si>
  <si>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</si>
  <si>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</si>
  <si>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</si>
  <si>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</si>
  <si>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</si>
  <si>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</si>
  <si>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</si>
  <si>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</si>
  <si>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</si>
  <si>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</si>
  <si>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</si>
  <si>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</si>
  <si>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</si>
  <si>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</si>
  <si>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</si>
  <si>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</si>
  <si>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</si>
  <si>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</si>
  <si>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</si>
  <si>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</si>
  <si>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</si>
  <si>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</si>
  <si>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</si>
  <si>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</si>
  <si>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</si>
  <si>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</si>
  <si>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</si>
  <si>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</si>
  <si>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</si>
  <si>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</si>
  <si>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</si>
  <si>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</si>
  <si>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</si>
  <si>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</si>
  <si>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</si>
  <si>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</si>
  <si>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</si>
  <si>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</si>
  <si>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</si>
  <si>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</si>
  <si>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</si>
  <si>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</si>
  <si>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</si>
  <si>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</si>
  <si>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</si>
  <si>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</si>
  <si>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</si>
  <si>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</si>
  <si>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</si>
  <si>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</si>
  <si>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</si>
  <si>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</si>
  <si>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</si>
  <si>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</si>
  <si>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</si>
  <si>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</si>
  <si>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</si>
  <si>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</si>
  <si>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</si>
  <si>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</si>
  <si>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</si>
  <si>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</si>
  <si>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</si>
  <si>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</si>
  <si>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</si>
  <si>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</si>
  <si>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</si>
  <si>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</si>
  <si>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</si>
  <si>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</si>
  <si>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</si>
  <si>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</si>
  <si>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</si>
  <si>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</si>
  <si>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</si>
  <si>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</si>
  <si>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</si>
  <si>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</si>
  <si>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</si>
  <si>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</si>
  <si>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</si>
  <si>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</si>
  <si>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</si>
  <si>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</si>
  <si>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</si>
  <si>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</si>
  <si>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</si>
  <si>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</si>
  <si>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</si>
  <si>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</si>
  <si>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</si>
  <si>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</si>
  <si>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</si>
  <si>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</si>
  <si>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</si>
  <si>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</si>
  <si>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</si>
  <si>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</si>
  <si>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</si>
  <si>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</si>
  <si>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</si>
  <si>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</si>
  <si>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</si>
  <si>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</si>
  <si>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</si>
  <si>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</si>
  <si>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</si>
  <si>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</si>
  <si>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</si>
  <si>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</si>
  <si>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</si>
  <si>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</si>
  <si>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</si>
  <si>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</si>
  <si>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</si>
  <si>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</si>
  <si>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</si>
  <si>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</si>
  <si>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</si>
  <si>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</si>
  <si>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</si>
  <si>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</si>
  <si>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</si>
  <si>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</si>
  <si>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</si>
  <si>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</si>
  <si>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</si>
  <si>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</si>
  <si>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</si>
  <si>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</si>
  <si>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</si>
  <si>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</si>
  <si>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</si>
  <si>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</si>
  <si>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</si>
  <si>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</si>
  <si>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</si>
  <si>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</si>
  <si>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</si>
  <si>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</si>
  <si>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</si>
  <si>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</si>
  <si>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</si>
  <si>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</si>
  <si>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</si>
  <si>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</si>
  <si>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</si>
  <si>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</si>
  <si>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</si>
  <si>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</si>
  <si>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</si>
  <si>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</si>
  <si>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</si>
  <si>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</si>
  <si>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</si>
  <si>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</si>
  <si>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</si>
  <si>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</si>
  <si>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</si>
  <si>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</si>
  <si>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</si>
  <si>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</si>
  <si>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</si>
  <si>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</si>
  <si>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</si>
  <si>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</si>
  <si>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</si>
  <si>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</si>
  <si>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</si>
  <si>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</si>
  <si>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</si>
  <si>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</si>
  <si>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</si>
  <si>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</si>
  <si>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</si>
  <si>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</si>
  <si>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</si>
  <si>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</si>
  <si>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</si>
  <si>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</si>
  <si>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</si>
  <si>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</si>
  <si>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</si>
  <si>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</si>
  <si>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</si>
  <si>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</si>
  <si>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</si>
  <si>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</si>
  <si>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</si>
  <si>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</si>
  <si>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</si>
  <si>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</si>
  <si>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</si>
  <si>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</si>
  <si>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</si>
  <si>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</si>
  <si>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</si>
  <si>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</si>
  <si>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</si>
  <si>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</si>
  <si>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</si>
  <si>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</si>
  <si>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</si>
  <si>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</si>
  <si>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</si>
  <si>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</si>
  <si>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</si>
  <si>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</si>
  <si>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</si>
  <si>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</si>
  <si>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</si>
  <si>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</si>
  <si>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</si>
  <si>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</si>
  <si>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</si>
  <si>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</si>
  <si>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</si>
  <si>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</si>
  <si>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</si>
  <si>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</si>
  <si>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</si>
  <si>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</si>
  <si>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</si>
  <si>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</si>
  <si>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</si>
  <si>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</si>
  <si>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</si>
  <si>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</si>
  <si>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</si>
  <si>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</si>
  <si>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</si>
  <si>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</si>
  <si>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</si>
  <si>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</si>
  <si>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</si>
  <si>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</si>
  <si>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</si>
  <si>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</si>
  <si>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</si>
  <si>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</si>
  <si>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</si>
  <si>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</si>
  <si>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</si>
  <si>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</si>
  <si>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</si>
  <si>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</si>
  <si>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</si>
  <si>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</si>
  <si>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</si>
  <si>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</si>
  <si>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</si>
  <si>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</si>
  <si>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</si>
  <si>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</si>
  <si>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</si>
  <si>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</si>
  <si>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</si>
  <si>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</si>
  <si>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</si>
  <si>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</si>
  <si>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</si>
  <si>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</si>
  <si>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</si>
  <si>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</si>
  <si>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</si>
  <si>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</si>
  <si>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</si>
  <si>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</si>
  <si>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</si>
  <si>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</si>
  <si>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</si>
  <si>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</si>
  <si>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</si>
  <si>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</si>
  <si>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</si>
  <si>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</si>
  <si>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</si>
  <si>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</si>
  <si>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</si>
  <si>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</si>
  <si>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</si>
  <si>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</si>
  <si>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</si>
  <si>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</si>
  <si>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</si>
  <si>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</si>
  <si>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</si>
  <si>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</si>
  <si>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</si>
  <si>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</si>
  <si>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</si>
  <si>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</si>
  <si>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</si>
  <si>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</si>
  <si>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</si>
  <si>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</si>
  <si>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</si>
  <si>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</si>
  <si>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</si>
  <si>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</si>
  <si>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</si>
  <si>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</si>
  <si>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</si>
  <si>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</si>
  <si>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</si>
  <si>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</si>
  <si>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</si>
  <si>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</si>
  <si>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</si>
  <si>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</si>
  <si>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</si>
  <si>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</si>
  <si>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</si>
  <si>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</si>
  <si>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</si>
  <si>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</si>
  <si>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</si>
  <si>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</si>
  <si>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</si>
  <si>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</si>
  <si>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</si>
  <si>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</si>
  <si>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</si>
  <si>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</si>
  <si>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</si>
  <si>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</si>
  <si>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</si>
  <si>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</si>
  <si>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</si>
  <si>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</si>
  <si>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</si>
  <si>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</si>
  <si>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</si>
  <si>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</si>
  <si>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</si>
  <si>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</si>
  <si>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</si>
  <si>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</si>
  <si>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</si>
  <si>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</si>
  <si>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</si>
  <si>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</si>
  <si>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</si>
  <si>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</si>
  <si>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</si>
  <si>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</si>
  <si>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</si>
  <si>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</si>
  <si>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</si>
  <si>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</si>
  <si>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</si>
  <si>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</si>
  <si>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</si>
  <si>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</si>
  <si>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</si>
  <si>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</si>
  <si>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</si>
  <si>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</si>
  <si>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</si>
  <si>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</si>
  <si>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</si>
  <si>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</si>
  <si>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</si>
  <si>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</si>
  <si>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</si>
  <si>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</si>
  <si>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</si>
  <si>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</si>
  <si>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</si>
  <si>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</si>
  <si>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</si>
  <si>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</si>
  <si>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</si>
  <si>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</si>
  <si>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</si>
  <si>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</si>
  <si>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</si>
  <si>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</si>
  <si>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</si>
  <si>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</si>
  <si>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</si>
  <si>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</si>
  <si>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</si>
  <si>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</si>
  <si>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</si>
  <si>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</si>
  <si>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</si>
  <si>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</si>
  <si>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</si>
  <si>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</si>
  <si>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</si>
  <si>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</si>
  <si>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</si>
  <si>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</si>
  <si>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</si>
  <si>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</si>
  <si>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</si>
  <si>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</si>
  <si>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</si>
  <si>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</si>
  <si>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</si>
  <si>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</si>
  <si>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</si>
  <si>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</si>
  <si>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</si>
  <si>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</si>
  <si>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</si>
  <si>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</si>
  <si>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</si>
  <si>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</si>
  <si>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</si>
  <si>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</si>
  <si>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</si>
  <si>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</si>
  <si>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</si>
  <si>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</si>
  <si>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</si>
  <si>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</si>
  <si>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</si>
  <si>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</si>
  <si>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</si>
  <si>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</si>
  <si>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</si>
  <si>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</si>
  <si>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</si>
  <si>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</si>
  <si>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</si>
  <si>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</si>
  <si>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</si>
  <si>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</si>
  <si>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</si>
  <si>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</si>
  <si>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</si>
  <si>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</si>
  <si>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</si>
  <si>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</si>
  <si>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</si>
  <si>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</si>
  <si>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</si>
  <si>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</si>
  <si>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</si>
  <si>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</si>
  <si>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</si>
  <si>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</si>
  <si>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</si>
  <si>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</si>
  <si>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</si>
  <si>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</si>
  <si>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</si>
  <si>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</si>
  <si>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</si>
  <si>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</si>
  <si>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</si>
  <si>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</si>
  <si>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</si>
  <si>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</si>
  <si>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</si>
  <si>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</si>
  <si>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</si>
  <si>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</si>
  <si>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</si>
  <si>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</si>
  <si>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</si>
  <si>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</si>
  <si>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</si>
  <si>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</si>
  <si>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</si>
  <si>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</si>
  <si>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</si>
  <si>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</si>
  <si>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</si>
  <si>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</si>
  <si>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</si>
  <si>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</si>
  <si>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</si>
  <si>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</si>
  <si>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</si>
  <si>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</si>
  <si>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</si>
  <si>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</si>
  <si>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</si>
  <si>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</si>
  <si>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</si>
  <si>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</si>
  <si>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</si>
  <si>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</si>
  <si>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</si>
  <si>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</si>
  <si>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</si>
  <si>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</si>
  <si>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</si>
  <si>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</si>
  <si>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</si>
  <si>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</si>
  <si>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</si>
  <si>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</si>
  <si>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</si>
  <si>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</si>
  <si>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</si>
  <si>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</si>
  <si>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</si>
  <si>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</si>
  <si>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</si>
  <si>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</si>
  <si>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</si>
  <si>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</si>
  <si>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</si>
  <si>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</si>
  <si>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</si>
  <si>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</si>
  <si>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</si>
  <si>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</si>
  <si>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</si>
  <si>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</si>
  <si>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</si>
  <si>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</si>
  <si>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</si>
  <si>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</si>
  <si>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</si>
  <si>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</si>
  <si>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</si>
  <si>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</si>
  <si>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</si>
  <si>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</si>
  <si>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</si>
  <si>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</si>
  <si>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</si>
  <si>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</si>
  <si>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</si>
  <si>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</si>
  <si>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</si>
  <si>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</si>
  <si>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</si>
  <si>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</si>
  <si>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</si>
  <si>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</si>
  <si>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</si>
  <si>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</si>
  <si>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</si>
  <si>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</si>
  <si>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</si>
  <si>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</si>
  <si>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</si>
  <si>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</si>
  <si>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</si>
  <si>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</si>
  <si>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</si>
  <si>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</si>
  <si>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</si>
  <si>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</si>
  <si>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</si>
  <si>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</si>
  <si>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</si>
  <si>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</si>
  <si>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</si>
  <si>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</si>
  <si>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</si>
  <si>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</si>
  <si>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</si>
  <si>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</si>
  <si>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</si>
  <si>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</si>
  <si>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</si>
  <si>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</si>
  <si>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</si>
  <si>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</si>
  <si>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</si>
  <si>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</si>
  <si>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</si>
  <si>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</si>
  <si>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</si>
  <si>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</si>
  <si>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</si>
  <si>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</si>
  <si>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</si>
  <si>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</si>
  <si>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</si>
  <si>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</si>
  <si>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</si>
  <si>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</si>
  <si>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</si>
  <si>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</si>
  <si>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</si>
  <si>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</si>
  <si>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</si>
  <si>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</si>
  <si>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</si>
  <si>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</si>
  <si>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</si>
  <si>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</si>
  <si>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</si>
  <si>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</si>
  <si>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</si>
  <si>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</si>
  <si>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</si>
  <si>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</si>
  <si>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</si>
  <si>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</si>
  <si>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</si>
  <si>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</si>
  <si>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</si>
  <si>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</si>
  <si>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</si>
  <si>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</si>
  <si>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</si>
  <si>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</si>
  <si>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</si>
  <si>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</si>
  <si>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</si>
  <si>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</si>
  <si>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</si>
  <si>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</si>
  <si>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</si>
  <si>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</si>
  <si>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</si>
  <si>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</si>
  <si>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</si>
  <si>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</si>
  <si>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</si>
  <si>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</si>
  <si>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</si>
  <si>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</si>
  <si>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</si>
  <si>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</si>
  <si>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</si>
  <si>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</si>
  <si>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</si>
  <si>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</si>
  <si>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</si>
  <si>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</si>
  <si>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</si>
  <si>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</si>
  <si>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</si>
  <si>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</si>
  <si>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</si>
  <si>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</si>
  <si>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</si>
  <si>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</si>
  <si>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</si>
  <si>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</si>
  <si>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</si>
  <si>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</si>
  <si>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</si>
  <si>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</si>
  <si>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</si>
  <si>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</si>
  <si>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</si>
  <si>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</si>
  <si>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</si>
  <si>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</si>
  <si>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</si>
  <si>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</si>
  <si>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</si>
  <si>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</si>
  <si>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</si>
  <si>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</si>
  <si>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</si>
  <si>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</si>
  <si>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</si>
  <si>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</si>
  <si>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</si>
  <si>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</si>
  <si>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</si>
  <si>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</si>
  <si>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</si>
  <si>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</si>
  <si>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</si>
  <si>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</si>
  <si>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</si>
  <si>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</si>
  <si>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</si>
  <si>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</si>
  <si>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</si>
  <si>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</si>
  <si>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</si>
  <si>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</si>
  <si>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</si>
  <si>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</si>
  <si>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</si>
  <si>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</si>
  <si>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</si>
  <si>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</si>
  <si>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</si>
  <si>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</si>
  <si>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</si>
  <si>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</si>
  <si>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</si>
  <si>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</si>
  <si>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</si>
  <si>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</si>
  <si>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</si>
  <si>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</si>
  <si>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</si>
  <si>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</si>
  <si>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</si>
  <si>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</si>
  <si>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</si>
  <si>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</si>
  <si>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</si>
  <si>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</si>
  <si>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</si>
  <si>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</si>
  <si>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</si>
  <si>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</si>
  <si>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</si>
  <si>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</si>
  <si>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</si>
  <si>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</si>
  <si>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</si>
  <si>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</si>
  <si>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</si>
  <si>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</si>
  <si>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</si>
  <si>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</si>
  <si>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</si>
  <si>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</si>
  <si>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</si>
  <si>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</si>
  <si>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</si>
  <si>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</si>
  <si>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</si>
  <si>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</si>
  <si>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</si>
  <si>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</si>
  <si>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</si>
  <si>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</si>
  <si>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</si>
  <si>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</si>
  <si>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</si>
  <si>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</si>
  <si>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</si>
  <si>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</si>
  <si>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</si>
  <si>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</si>
  <si>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</si>
  <si>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</si>
  <si>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</si>
  <si>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</si>
  <si>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</si>
  <si>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</si>
  <si>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</si>
  <si>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</si>
  <si>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</si>
  <si>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</si>
  <si>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</si>
  <si>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</si>
  <si>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</si>
  <si>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</si>
  <si>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</si>
  <si>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</si>
  <si>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</si>
  <si>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</si>
  <si>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</si>
  <si>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</si>
  <si>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</si>
  <si>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</si>
  <si>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</si>
  <si>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</si>
  <si>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</si>
  <si>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</si>
  <si>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</si>
  <si>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</si>
  <si>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</si>
  <si>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</si>
  <si>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</si>
  <si>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</si>
  <si>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</si>
  <si>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</si>
  <si>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</si>
  <si>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</si>
  <si>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</si>
  <si>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</si>
  <si>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</si>
  <si>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</si>
  <si>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</si>
  <si>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</si>
  <si>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</si>
  <si>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</si>
  <si>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</si>
  <si>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</si>
  <si>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</si>
  <si>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</si>
  <si>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</si>
  <si>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</si>
  <si>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</si>
  <si>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</si>
  <si>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</si>
  <si>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</si>
  <si>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</si>
  <si>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</si>
  <si>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</si>
  <si>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</si>
  <si>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</si>
  <si>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</si>
  <si>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</si>
  <si>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</si>
  <si>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</si>
  <si>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</si>
  <si>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</si>
  <si>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</si>
  <si>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</si>
  <si>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</si>
  <si>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</si>
  <si>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</si>
  <si>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</si>
  <si>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</si>
  <si>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</si>
  <si>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</si>
  <si>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</si>
  <si>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</si>
  <si>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</si>
  <si>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</si>
  <si>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</si>
  <si>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</si>
  <si>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</si>
  <si>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</si>
  <si>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</si>
  <si>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</si>
  <si>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</si>
  <si>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</si>
  <si>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</si>
  <si>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</si>
  <si>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</si>
  <si>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</si>
  <si>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</si>
  <si>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</si>
  <si>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</si>
  <si>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</si>
  <si>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</si>
  <si>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</si>
  <si>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</si>
  <si>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</si>
  <si>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</si>
  <si>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</si>
  <si>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</si>
  <si>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</si>
  <si>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</si>
  <si>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</si>
  <si>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</si>
  <si>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</si>
  <si>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</si>
  <si>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</si>
  <si>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</si>
  <si>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</si>
  <si>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</si>
  <si>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</si>
  <si>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</si>
  <si>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</si>
  <si>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</si>
  <si>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</si>
  <si>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</si>
  <si>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</si>
  <si>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</si>
  <si>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</si>
  <si>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</si>
  <si>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</si>
  <si>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</si>
  <si>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</si>
  <si>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</si>
  <si>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</si>
  <si>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</si>
  <si>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</si>
  <si>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</si>
  <si>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</si>
  <si>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</si>
  <si>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</si>
  <si>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</si>
  <si>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</si>
  <si>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</si>
  <si>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</si>
  <si>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</si>
  <si>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</si>
  <si>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</si>
  <si>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</si>
  <si>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</si>
  <si>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</si>
  <si>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</si>
  <si>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</si>
  <si>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</si>
  <si>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</si>
  <si>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</si>
  <si>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</si>
  <si>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</si>
  <si>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</si>
  <si>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</si>
  <si>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</si>
  <si>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</si>
  <si>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</si>
  <si>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</si>
  <si>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</si>
  <si>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</si>
  <si>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</si>
  <si>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</si>
  <si>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</si>
  <si>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</si>
  <si>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</si>
  <si>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</si>
  <si>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</si>
  <si>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</si>
  <si>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</si>
  <si>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</si>
  <si>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</si>
  <si>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</si>
  <si>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</si>
  <si>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</si>
  <si>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</si>
  <si>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</si>
  <si>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</si>
  <si>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</si>
  <si>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</si>
  <si>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</si>
  <si>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</si>
  <si>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</si>
  <si>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</si>
  <si>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</si>
  <si>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</si>
  <si>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</si>
  <si>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</si>
  <si>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</si>
  <si>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</si>
  <si>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</si>
  <si>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</si>
  <si>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</si>
  <si>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</si>
  <si>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</si>
  <si>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</si>
  <si>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</si>
  <si>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</si>
  <si>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</si>
  <si>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</si>
  <si>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</si>
  <si>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</si>
  <si>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</si>
  <si>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</si>
  <si>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</si>
  <si>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</si>
  <si>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</si>
  <si>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</si>
  <si>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</si>
  <si>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</si>
  <si>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</si>
  <si>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</si>
  <si>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</si>
  <si>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</si>
  <si>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</si>
  <si>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</si>
  <si>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</si>
  <si>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</si>
  <si>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</si>
  <si>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</si>
  <si>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</si>
  <si>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</si>
  <si>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</si>
  <si>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</si>
  <si>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</si>
  <si>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</si>
  <si>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</si>
  <si>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</si>
  <si>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</si>
  <si>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</si>
  <si>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</si>
  <si>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</si>
  <si>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</si>
  <si>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</si>
  <si>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</si>
  <si>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</si>
  <si>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</si>
  <si>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</si>
  <si>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</si>
  <si>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</si>
  <si>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</si>
  <si>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</si>
  <si>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</si>
  <si>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</si>
  <si>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</si>
  <si>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</si>
  <si>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</si>
  <si>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</si>
  <si>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</si>
  <si>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</si>
  <si>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</si>
  <si>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</si>
  <si>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</si>
  <si>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</si>
  <si>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</si>
  <si>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</si>
  <si>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</si>
  <si>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</si>
  <si>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</si>
  <si>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</si>
  <si>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</si>
  <si>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</si>
  <si>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</si>
  <si>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</si>
  <si>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</si>
  <si>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</si>
  <si>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</si>
  <si>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</si>
  <si>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</si>
  <si>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</si>
  <si>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</si>
  <si>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</si>
  <si>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</si>
  <si>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</si>
  <si>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</si>
  <si>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</si>
  <si>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</si>
  <si>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</si>
  <si>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</si>
  <si>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</si>
  <si>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</si>
  <si>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</si>
  <si>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</si>
  <si>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</si>
  <si>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</si>
  <si>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</si>
  <si>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</si>
  <si>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</si>
  <si>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</si>
  <si>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</si>
  <si>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</si>
  <si>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</si>
  <si>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</si>
  <si>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</si>
  <si>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</si>
  <si>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</si>
  <si>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</si>
  <si>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</si>
  <si>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</si>
  <si>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</si>
  <si>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</si>
  <si>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</si>
  <si>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</si>
  <si>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</si>
  <si>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</si>
  <si>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</si>
  <si>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</si>
  <si>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</si>
  <si>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</si>
  <si>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</si>
  <si>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</si>
  <si>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</si>
  <si>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</si>
  <si>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</si>
  <si>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</si>
  <si>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</si>
  <si>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</si>
  <si>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</si>
  <si>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</si>
  <si>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</si>
  <si>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</si>
  <si>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</si>
  <si>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</si>
  <si>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</si>
  <si>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</si>
  <si>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</si>
  <si>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</si>
  <si>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</si>
  <si>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</si>
  <si>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</si>
  <si>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</si>
  <si>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</si>
  <si>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</si>
  <si>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</si>
  <si>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</si>
  <si>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</si>
  <si>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</si>
  <si>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</si>
  <si>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</si>
  <si>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</si>
  <si>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</si>
  <si>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</si>
  <si>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</si>
  <si>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</si>
  <si>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</si>
  <si>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</si>
  <si>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</si>
  <si>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</si>
  <si>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</si>
  <si>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</si>
  <si>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</si>
  <si>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</si>
  <si>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</si>
  <si>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</si>
  <si>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</si>
  <si>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</si>
  <si>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</si>
  <si>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</si>
  <si>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</si>
  <si>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</si>
  <si>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</si>
  <si>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</si>
  <si>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</si>
  <si>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</si>
  <si>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</si>
  <si>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</si>
  <si>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</si>
  <si>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</si>
  <si>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</si>
  <si>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</si>
  <si>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</si>
  <si>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</si>
  <si>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</si>
  <si>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</si>
  <si>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</si>
  <si>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</si>
  <si>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</si>
  <si>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</si>
  <si>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</si>
  <si>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</si>
  <si>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</si>
  <si>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</si>
  <si>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</si>
  <si>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</si>
  <si>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</si>
  <si>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</si>
  <si>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</si>
  <si>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</si>
  <si>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</si>
  <si>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</si>
  <si>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</si>
  <si>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</si>
  <si>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</si>
  <si>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</si>
  <si>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</si>
  <si>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</si>
  <si>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</si>
  <si>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</si>
  <si>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</si>
  <si>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</si>
  <si>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</si>
  <si>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</si>
  <si>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</si>
  <si>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</si>
  <si>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</si>
  <si>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</si>
  <si>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</si>
  <si>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</si>
  <si>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</si>
  <si>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</si>
  <si>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</si>
  <si>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</si>
  <si>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</si>
  <si>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</si>
  <si>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</si>
  <si>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</si>
  <si>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</si>
  <si>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</si>
  <si>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</si>
  <si>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</si>
  <si>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</si>
  <si>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</si>
  <si>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</si>
  <si>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</si>
  <si>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</si>
  <si>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</si>
  <si>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</si>
  <si>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</si>
  <si>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</si>
  <si>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</si>
  <si>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</si>
  <si>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</si>
  <si>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</si>
  <si>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</si>
  <si>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</si>
  <si>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</si>
  <si>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</si>
  <si>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</si>
  <si>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</si>
  <si>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</si>
  <si>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</si>
  <si>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</si>
  <si>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</si>
  <si>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</si>
  <si>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</si>
  <si>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</si>
  <si>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</si>
  <si>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</si>
  <si>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</si>
  <si>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</si>
  <si>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</si>
  <si>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</si>
  <si>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</si>
  <si>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</si>
  <si>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</si>
  <si>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</si>
  <si>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</si>
  <si>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</si>
  <si>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</si>
  <si>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</si>
  <si>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</si>
  <si>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</si>
  <si>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</si>
  <si>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</si>
  <si>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</si>
  <si>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</si>
  <si>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</si>
  <si>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</si>
  <si>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</si>
  <si>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</si>
  <si>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</si>
  <si>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</si>
  <si>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</si>
  <si>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</si>
  <si>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</si>
  <si>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</si>
  <si>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</si>
  <si>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</si>
  <si>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</si>
  <si>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</si>
  <si>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</si>
  <si>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</si>
  <si>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</si>
  <si>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</si>
  <si>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</si>
  <si>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</si>
  <si>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</si>
  <si>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</si>
  <si>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</si>
  <si>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</si>
  <si>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</si>
  <si>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</si>
  <si>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</si>
  <si>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</si>
  <si>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</si>
  <si>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</si>
  <si>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</si>
  <si>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</si>
  <si>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</si>
  <si>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</si>
  <si>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</si>
  <si>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</si>
  <si>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</si>
  <si>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</si>
  <si>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</si>
  <si>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</si>
  <si>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</si>
  <si>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</si>
  <si>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</si>
  <si>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</si>
  <si>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</si>
  <si>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</si>
  <si>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</si>
  <si>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</si>
  <si>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</si>
  <si>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</si>
  <si>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</si>
  <si>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</si>
  <si>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</si>
  <si>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</si>
  <si>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</si>
  <si>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</si>
  <si>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</si>
  <si>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</si>
  <si>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</si>
  <si>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</si>
  <si>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</si>
  <si>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</si>
  <si>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</si>
  <si>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</si>
  <si>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</si>
  <si>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</si>
  <si>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</si>
  <si>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</si>
  <si>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</si>
  <si>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</si>
  <si>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</si>
  <si>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</si>
  <si>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</si>
  <si>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</si>
  <si>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</si>
  <si>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</si>
  <si>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</si>
  <si>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</si>
  <si>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</si>
  <si>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</si>
  <si>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</si>
  <si>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</si>
  <si>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</si>
  <si>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</si>
  <si>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</si>
  <si>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</si>
  <si>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</si>
  <si>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</si>
  <si>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</si>
  <si>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</si>
  <si>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</si>
  <si>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</si>
  <si>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</si>
  <si>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</si>
  <si>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</si>
  <si>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</si>
  <si>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</si>
  <si>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</si>
  <si>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</si>
  <si>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</si>
  <si>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</si>
  <si>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</si>
  <si>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</si>
  <si>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</si>
  <si>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</si>
  <si>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</si>
  <si>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</si>
  <si>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</si>
  <si>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</si>
  <si>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</si>
  <si>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</si>
  <si>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</si>
  <si>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</si>
  <si>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</si>
  <si>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</si>
  <si>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</si>
  <si>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</si>
  <si>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</si>
  <si>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</si>
  <si>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</si>
  <si>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</si>
  <si>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</si>
  <si>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</si>
  <si>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</si>
  <si>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</si>
  <si>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</si>
  <si>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</si>
  <si>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</si>
  <si>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</si>
  <si>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</si>
  <si>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</si>
  <si>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</si>
  <si>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</si>
  <si>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</si>
  <si>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</si>
  <si>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</si>
  <si>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</si>
  <si>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</si>
  <si>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</si>
  <si>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</si>
  <si>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</si>
  <si>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</si>
  <si>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</si>
  <si>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</si>
  <si>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</si>
  <si>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</si>
  <si>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</si>
  <si>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</si>
  <si>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</si>
  <si>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</si>
  <si>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</si>
  <si>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</si>
  <si>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</si>
  <si>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</si>
  <si>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</si>
  <si>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</si>
  <si>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</si>
  <si>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</si>
  <si>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</si>
  <si>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</si>
  <si>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</si>
  <si>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</si>
  <si>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</si>
  <si>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</si>
  <si>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</si>
  <si>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</si>
  <si>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</si>
  <si>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</si>
  <si>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</si>
  <si>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</si>
  <si>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</si>
  <si>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</si>
  <si>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</si>
  <si>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</si>
  <si>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</si>
  <si>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</si>
  <si>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</si>
  <si>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</si>
  <si>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</si>
  <si>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</si>
  <si>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</si>
  <si>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</si>
  <si>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</si>
  <si>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</si>
  <si>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</si>
  <si>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</si>
  <si>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</si>
  <si>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</si>
  <si>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</si>
  <si>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</si>
  <si>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</si>
  <si>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</si>
  <si>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</si>
  <si>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</si>
  <si>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</si>
  <si>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</si>
  <si>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</si>
  <si>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</si>
  <si>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</si>
  <si>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</si>
  <si>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</si>
  <si>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</si>
  <si>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</si>
  <si>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</si>
  <si>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</si>
  <si>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</si>
  <si>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</si>
  <si>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</si>
  <si>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</si>
  <si>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</si>
  <si>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</si>
  <si>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</si>
  <si>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</si>
  <si>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</si>
  <si>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</si>
  <si>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</si>
  <si>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</si>
  <si>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</si>
  <si>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</si>
  <si>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</si>
  <si>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</si>
  <si>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</si>
  <si>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</si>
  <si>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</si>
  <si>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</si>
  <si>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</si>
  <si>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</si>
  <si>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</si>
  <si>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</si>
  <si>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</si>
  <si>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</si>
  <si>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</si>
  <si>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</si>
  <si>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</si>
  <si>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</si>
  <si>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</si>
  <si>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</si>
  <si>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</si>
  <si>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</si>
  <si>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</si>
  <si>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</si>
  <si>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</si>
  <si>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</si>
  <si>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</si>
  <si>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</si>
  <si>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</si>
  <si>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</si>
  <si>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</si>
  <si>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</si>
  <si>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</si>
  <si>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</si>
  <si>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</si>
  <si>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</si>
  <si>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</si>
  <si>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</si>
  <si>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</si>
  <si>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</si>
  <si>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</si>
  <si>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</si>
  <si>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</si>
  <si>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</si>
  <si>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</si>
  <si>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</si>
  <si>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</si>
  <si>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</si>
  <si>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</si>
  <si>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</si>
  <si>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</si>
  <si>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</si>
  <si>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</si>
  <si>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</si>
  <si>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</si>
  <si>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</si>
  <si>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</si>
  <si>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</si>
  <si>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</si>
  <si>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</si>
  <si>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</si>
  <si>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</si>
  <si>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</si>
  <si>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</si>
  <si>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</si>
  <si>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</si>
  <si>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</si>
  <si>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</si>
  <si>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</si>
  <si>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</si>
  <si>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</si>
  <si>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</si>
  <si>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</si>
  <si>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</si>
  <si>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</si>
  <si>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</si>
  <si>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</si>
  <si>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</si>
  <si>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</si>
  <si>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</si>
  <si>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</si>
  <si>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</si>
  <si>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</si>
  <si>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</si>
  <si>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</si>
  <si>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</si>
  <si>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</si>
  <si>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</si>
  <si>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</si>
  <si>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</si>
  <si>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</si>
  <si>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</si>
  <si>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</si>
  <si>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</si>
  <si>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</si>
  <si>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</si>
  <si>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</si>
  <si>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</si>
  <si>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</si>
  <si>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</si>
  <si>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</si>
  <si>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</si>
  <si>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</si>
  <si>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</si>
  <si>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</si>
  <si>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</si>
  <si>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</si>
  <si>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</si>
  <si>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</si>
  <si>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</si>
  <si>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</si>
  <si>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</si>
  <si>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</si>
  <si>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</si>
  <si>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</si>
  <si>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</si>
  <si>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</si>
  <si>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</si>
  <si>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</si>
  <si>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</si>
  <si>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</si>
  <si>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</si>
  <si>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</si>
  <si>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</si>
  <si>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</si>
  <si>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</si>
  <si>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</si>
  <si>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</si>
  <si>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</si>
  <si>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</si>
  <si>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</si>
  <si>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</si>
  <si>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</si>
  <si>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</si>
  <si>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</si>
  <si>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</si>
  <si>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</si>
  <si>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</si>
  <si>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</si>
  <si>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</si>
  <si>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</si>
  <si>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</si>
  <si>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</si>
  <si>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</si>
  <si>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</si>
  <si>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</si>
  <si>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</si>
  <si>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</si>
  <si>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</si>
  <si>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</si>
  <si>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</si>
  <si>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</si>
  <si>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</si>
  <si>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</si>
  <si>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</si>
  <si>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</si>
  <si>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</si>
  <si>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</si>
  <si>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</si>
  <si>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</si>
  <si>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</si>
  <si>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</si>
  <si>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</si>
  <si>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</si>
  <si>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</si>
  <si>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</si>
  <si>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</si>
  <si>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</si>
  <si>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</si>
  <si>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</si>
  <si>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</si>
  <si>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</si>
  <si>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</si>
  <si>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</si>
  <si>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</si>
  <si>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</si>
  <si>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</si>
  <si>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</si>
  <si>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</si>
  <si>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</si>
  <si>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</si>
  <si>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</si>
  <si>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</si>
  <si>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</si>
  <si>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</si>
  <si>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</si>
  <si>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</si>
  <si>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</si>
  <si>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</si>
  <si>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</si>
  <si>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</si>
  <si>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</si>
  <si>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</si>
  <si>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</si>
  <si>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</si>
  <si>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</si>
  <si>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</si>
  <si>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</si>
  <si>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</si>
  <si>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</si>
  <si>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</si>
  <si>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</si>
  <si>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</si>
  <si>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</si>
  <si>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</si>
  <si>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</si>
  <si>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</si>
  <si>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</si>
  <si>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</si>
  <si>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</si>
  <si>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</si>
  <si>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</si>
  <si>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</si>
  <si>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</si>
  <si>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</si>
  <si>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</si>
  <si>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</si>
  <si>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</si>
  <si>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</si>
  <si>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</si>
  <si>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</si>
  <si>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</si>
  <si>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</si>
  <si>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</si>
  <si>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</si>
  <si>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</si>
  <si>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</si>
  <si>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</si>
  <si>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</si>
  <si>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</si>
  <si>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</si>
  <si>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</si>
  <si>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</si>
  <si>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</si>
  <si>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</si>
  <si>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</si>
  <si>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</si>
  <si>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</si>
  <si>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</si>
  <si>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</si>
  <si>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</si>
  <si>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</si>
  <si>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</si>
  <si>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</si>
  <si>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</si>
  <si>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</si>
  <si>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</si>
  <si>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</si>
  <si>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</si>
  <si>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</si>
  <si>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</si>
  <si>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</si>
  <si>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</si>
  <si>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</si>
  <si>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</si>
  <si>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</si>
  <si>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</si>
  <si>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</si>
  <si>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</si>
  <si>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</si>
  <si>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</si>
  <si>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</si>
  <si>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</si>
  <si>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</si>
  <si>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</si>
  <si>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</si>
  <si>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</si>
  <si>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</si>
  <si>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</si>
  <si>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</si>
  <si>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</si>
  <si>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</si>
  <si>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</si>
  <si>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</si>
  <si>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</si>
  <si>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</si>
  <si>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</si>
  <si>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</si>
  <si>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</si>
  <si>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</si>
  <si>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</si>
  <si>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</si>
  <si>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</si>
  <si>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</si>
  <si>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</si>
  <si>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</si>
  <si>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</si>
  <si>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</si>
  <si>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</si>
  <si>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</si>
  <si>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</si>
  <si>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</si>
  <si>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</si>
  <si>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</si>
  <si>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</si>
  <si>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</si>
  <si>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</si>
  <si>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</si>
  <si>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</si>
  <si>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</si>
  <si>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</si>
  <si>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</si>
  <si>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</si>
  <si>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</si>
  <si>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</si>
  <si>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</si>
  <si>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</si>
  <si>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</si>
  <si>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</si>
  <si>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</si>
  <si>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</si>
  <si>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</si>
  <si>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</si>
  <si>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</si>
  <si>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</si>
  <si>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</si>
  <si>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</si>
  <si>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</si>
  <si>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</si>
  <si>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</si>
  <si>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</si>
  <si>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</si>
  <si>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</si>
  <si>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</si>
  <si>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</si>
  <si>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</si>
  <si>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</si>
  <si>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</si>
  <si>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</si>
  <si>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</si>
  <si>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</si>
  <si>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</si>
  <si>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</si>
  <si>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</si>
  <si>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</si>
  <si>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</si>
  <si>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</si>
  <si>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</si>
  <si>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</si>
  <si>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</si>
  <si>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</si>
  <si>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</si>
  <si>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</si>
  <si>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</si>
  <si>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</si>
  <si>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</si>
  <si>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</si>
  <si>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</si>
  <si>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</si>
  <si>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</si>
  <si>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</si>
  <si>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</si>
  <si>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</si>
  <si>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</si>
  <si>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</si>
  <si>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</si>
  <si>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</si>
  <si>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</si>
  <si>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</si>
  <si>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</si>
  <si>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</si>
  <si>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</si>
  <si>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</si>
  <si>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</si>
  <si>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</si>
  <si>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</si>
  <si>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</si>
  <si>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</si>
  <si>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</si>
  <si>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</si>
  <si>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</si>
  <si>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</si>
  <si>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</si>
  <si>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</si>
  <si>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</si>
  <si>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</si>
  <si>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</si>
  <si>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</si>
  <si>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</si>
  <si>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</si>
  <si>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</si>
  <si>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</si>
  <si>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</si>
  <si>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</si>
  <si>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</si>
  <si>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</si>
  <si>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</si>
  <si>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</si>
  <si>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</si>
  <si>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</si>
  <si>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</si>
  <si>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</si>
  <si>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</si>
  <si>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</si>
  <si>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</si>
  <si>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</si>
  <si>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</si>
  <si>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</si>
  <si>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</si>
  <si>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</si>
  <si>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</si>
  <si>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</si>
  <si>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</si>
  <si>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</si>
  <si>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</si>
  <si>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</si>
  <si>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</si>
  <si>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</si>
  <si>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</si>
  <si>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</si>
  <si>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</si>
  <si>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</si>
  <si>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</si>
  <si>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</si>
  <si>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</si>
  <si>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</si>
  <si>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</si>
  <si>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</si>
  <si>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</si>
  <si>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</si>
  <si>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</si>
  <si>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</si>
  <si>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</si>
  <si>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</si>
  <si>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</si>
  <si>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</si>
  <si>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</si>
  <si>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</si>
  <si>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</si>
  <si>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</si>
  <si>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</si>
  <si>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</si>
  <si>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</si>
  <si>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</si>
  <si>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</si>
  <si>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</si>
  <si>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</si>
  <si>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</si>
  <si>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</si>
  <si>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</si>
  <si>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</si>
  <si>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</si>
  <si>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</si>
  <si>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</si>
  <si>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</si>
  <si>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</si>
  <si>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</si>
  <si>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</si>
  <si>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</si>
  <si>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</si>
  <si>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</si>
  <si>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</si>
  <si>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</si>
  <si>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</si>
  <si>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</si>
  <si>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</si>
  <si>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</si>
  <si>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</si>
  <si>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</si>
  <si>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</si>
  <si>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</si>
  <si>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</si>
  <si>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</si>
  <si>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</si>
  <si>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</si>
  <si>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</si>
  <si>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</si>
  <si>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</si>
  <si>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</si>
  <si>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</si>
  <si>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</si>
  <si>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</si>
  <si>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</si>
  <si>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</si>
  <si>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</si>
  <si>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</si>
  <si>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</si>
  <si>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</si>
  <si>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</si>
  <si>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</si>
  <si>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</si>
  <si>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</si>
  <si>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</si>
  <si>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</si>
  <si>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</si>
  <si>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</si>
  <si>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</si>
  <si>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</si>
  <si>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</si>
  <si>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</si>
  <si>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</si>
  <si>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</si>
  <si>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</si>
  <si>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</si>
  <si>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</si>
  <si>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</si>
  <si>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</si>
  <si>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</si>
  <si>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</si>
  <si>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</si>
  <si>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</si>
  <si>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</si>
  <si>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</si>
  <si>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</si>
  <si>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</si>
  <si>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</si>
  <si>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</si>
  <si>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</si>
  <si>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</si>
  <si>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</si>
  <si>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</si>
  <si>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</si>
  <si>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</si>
  <si>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</si>
  <si>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</si>
  <si>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</si>
  <si>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</si>
  <si>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</si>
  <si>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</si>
  <si>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</si>
  <si>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</si>
  <si>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</si>
  <si>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</si>
  <si>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</si>
  <si>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</si>
  <si>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</si>
  <si>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</si>
  <si>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</si>
  <si>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</si>
  <si>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</si>
  <si>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</si>
  <si>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</si>
  <si>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</si>
  <si>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</si>
  <si>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</si>
  <si>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</si>
  <si>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</si>
  <si>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</si>
  <si>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</si>
  <si>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</si>
  <si>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</si>
  <si>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</si>
  <si>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</si>
  <si>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</si>
  <si>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</si>
  <si>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</si>
  <si>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</si>
  <si>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</si>
  <si>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</si>
  <si>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</si>
  <si>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</si>
  <si>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</si>
  <si>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</si>
  <si>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</si>
  <si>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</si>
  <si>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</si>
  <si>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</si>
  <si>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</si>
  <si>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</si>
  <si>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</si>
  <si>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</si>
  <si>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</si>
  <si>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</si>
  <si>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</si>
  <si>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</si>
  <si>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</si>
  <si>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</si>
  <si>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</si>
  <si>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</si>
  <si>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</si>
  <si>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</si>
  <si>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</si>
  <si>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</si>
  <si>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</si>
  <si>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</si>
  <si>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</si>
  <si>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</si>
  <si>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</si>
  <si>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</si>
  <si>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</si>
  <si>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</si>
  <si>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</si>
  <si>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</si>
  <si>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</si>
  <si>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</si>
  <si>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</si>
  <si>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</si>
  <si>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</si>
  <si>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</si>
  <si>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</si>
  <si>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</si>
  <si>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</si>
  <si>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</si>
  <si>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</si>
  <si>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</si>
  <si>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</si>
  <si>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</si>
  <si>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</si>
  <si>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</si>
  <si>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</si>
  <si>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</si>
  <si>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</si>
  <si>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</si>
  <si>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</si>
  <si>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</si>
  <si>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</si>
  <si>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</si>
  <si>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</si>
  <si>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</si>
  <si>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</si>
  <si>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</si>
  <si>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</si>
  <si>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</si>
  <si>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</si>
  <si>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</si>
  <si>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</si>
  <si>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</si>
  <si>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</si>
  <si>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</si>
  <si>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</si>
  <si>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</si>
  <si>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</si>
  <si>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</si>
  <si>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</si>
  <si>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</si>
  <si>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</si>
  <si>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</si>
  <si>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</si>
  <si>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</si>
  <si>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</si>
  <si>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</si>
  <si>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</si>
  <si>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</si>
  <si>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</si>
  <si>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</si>
  <si>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</si>
  <si>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</si>
  <si>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</si>
  <si>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</si>
  <si>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</si>
  <si>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</si>
  <si>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</si>
  <si>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</si>
  <si>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</si>
  <si>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</si>
  <si>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</si>
  <si>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</si>
  <si>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</si>
  <si>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</si>
  <si>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</si>
  <si>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</si>
  <si>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</si>
  <si>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</si>
  <si>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</si>
  <si>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</si>
  <si>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</si>
  <si>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</si>
  <si>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</si>
  <si>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</si>
  <si>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</si>
  <si>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</si>
  <si>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</si>
  <si>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</si>
  <si>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</si>
  <si>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</si>
  <si>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</si>
  <si>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</si>
  <si>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</si>
  <si>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</si>
  <si>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</si>
  <si>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</si>
  <si>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</si>
  <si>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</si>
  <si>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</si>
  <si>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</si>
  <si>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</si>
  <si>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</si>
  <si>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</si>
  <si>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</si>
  <si>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</si>
  <si>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</si>
  <si>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</si>
  <si>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</si>
  <si>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</si>
  <si>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</si>
  <si>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</si>
  <si>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</si>
  <si>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</si>
  <si>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</si>
  <si>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</si>
  <si>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</si>
  <si>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</si>
  <si>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</si>
  <si>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</si>
  <si>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</si>
  <si>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</si>
  <si>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</si>
  <si>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</si>
  <si>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</si>
  <si>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</si>
  <si>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</si>
  <si>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</si>
  <si>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</si>
  <si>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</si>
  <si>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</si>
  <si>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</si>
  <si>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</si>
  <si>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</si>
  <si>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</si>
  <si>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</si>
  <si>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</si>
  <si>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</si>
  <si>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</si>
  <si>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</si>
  <si>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</si>
  <si>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</si>
  <si>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</si>
  <si>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</si>
  <si>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</si>
  <si>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</si>
  <si>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</si>
  <si>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</si>
  <si>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</si>
  <si>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</si>
  <si>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</si>
  <si>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</si>
  <si>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</si>
  <si>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</si>
  <si>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</si>
  <si>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</si>
  <si>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</si>
  <si>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</si>
  <si>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</si>
  <si>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</si>
  <si>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</si>
  <si>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</si>
  <si>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</si>
  <si>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</si>
  <si>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</si>
  <si>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</si>
  <si>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</si>
  <si>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</si>
  <si>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</si>
  <si>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</si>
  <si>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</si>
  <si>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</si>
  <si>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</si>
  <si>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</si>
  <si>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</si>
  <si>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</si>
  <si>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</si>
  <si>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</si>
  <si>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</si>
  <si>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</si>
  <si>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</si>
  <si>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</si>
  <si>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</si>
  <si>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</si>
  <si>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</si>
  <si>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</si>
  <si>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</si>
  <si>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</si>
  <si>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</si>
  <si>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</si>
  <si>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</si>
  <si>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</si>
  <si>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</si>
  <si>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</si>
  <si>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</si>
  <si>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</si>
  <si>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</si>
  <si>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</si>
  <si>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</si>
  <si>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</si>
  <si>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</si>
  <si>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</si>
  <si>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</si>
  <si>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</si>
  <si>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</si>
  <si>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</si>
  <si>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</si>
  <si>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</si>
  <si>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</si>
  <si>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</si>
  <si>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</si>
  <si>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</si>
  <si>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</si>
  <si>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</si>
  <si>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</si>
  <si>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</si>
  <si>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</si>
  <si>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</si>
  <si>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</si>
  <si>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</si>
  <si>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</si>
  <si>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</si>
  <si>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</si>
  <si>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</si>
  <si>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</si>
  <si>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</si>
  <si>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</si>
  <si>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</si>
  <si>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</si>
  <si>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</si>
  <si>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</si>
  <si>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</si>
  <si>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</si>
  <si>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</si>
  <si>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</si>
  <si>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</si>
  <si>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</si>
  <si>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</si>
  <si>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</si>
  <si>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</si>
  <si>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</si>
  <si>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</si>
  <si>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</si>
  <si>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</si>
  <si>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</si>
  <si>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</si>
  <si>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</si>
  <si>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</si>
  <si>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</si>
  <si>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</si>
  <si>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</si>
  <si>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</si>
  <si>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</si>
  <si>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</si>
  <si>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</si>
  <si>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</si>
  <si>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</si>
  <si>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</si>
  <si>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</si>
  <si>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</si>
  <si>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</si>
  <si>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</si>
  <si>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</si>
  <si>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</si>
  <si>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</si>
  <si>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</si>
  <si>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</si>
  <si>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</si>
  <si>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</si>
  <si>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</si>
  <si>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</si>
  <si>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</si>
  <si>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</si>
  <si>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</si>
  <si>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</si>
  <si>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</si>
  <si>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</si>
  <si>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</si>
  <si>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</si>
  <si>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</si>
  <si>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</si>
  <si>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</si>
  <si>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</si>
  <si>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</si>
  <si>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</si>
  <si>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</si>
  <si>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</si>
  <si>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</si>
  <si>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</si>
  <si>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</si>
  <si>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</si>
  <si>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</si>
  <si>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</si>
  <si>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</si>
  <si>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</si>
  <si>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</si>
  <si>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</si>
  <si>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</si>
  <si>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</si>
  <si>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</si>
  <si>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</si>
  <si>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</si>
  <si>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</si>
  <si>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</si>
  <si>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</si>
  <si>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</si>
  <si>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</si>
  <si>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</si>
  <si>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</si>
  <si>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</si>
  <si>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</si>
  <si>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</si>
  <si>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</si>
  <si>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</si>
  <si>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</si>
  <si>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</si>
  <si>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</si>
  <si>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</si>
  <si>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</si>
  <si>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</si>
  <si>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</si>
  <si>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</si>
  <si>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</si>
  <si>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</si>
  <si>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</si>
  <si>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</si>
  <si>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</si>
  <si>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</si>
  <si>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</si>
  <si>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</si>
  <si>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</si>
  <si>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</si>
  <si>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</si>
  <si>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</si>
  <si>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</si>
  <si>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</si>
  <si>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</si>
  <si>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</si>
  <si>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</si>
  <si>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</si>
  <si>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</si>
  <si>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</si>
  <si>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</si>
  <si>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</si>
  <si>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</si>
  <si>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</si>
  <si>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</si>
  <si>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</si>
  <si>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</si>
  <si>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</si>
  <si>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</si>
  <si>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</si>
  <si>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</si>
  <si>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</si>
  <si>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</si>
  <si>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</si>
  <si>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</si>
  <si>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</si>
  <si>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</si>
  <si>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</si>
  <si>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</si>
  <si>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</si>
  <si>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</si>
  <si>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</si>
  <si>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</si>
  <si>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</si>
  <si>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</si>
  <si>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</si>
  <si>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</si>
  <si>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</si>
  <si>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</si>
  <si>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</si>
  <si>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</si>
  <si>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</si>
  <si>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</si>
  <si>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</si>
  <si>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</si>
  <si>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</si>
  <si>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</si>
  <si>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</si>
  <si>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</si>
  <si>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</si>
  <si>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</si>
  <si>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</si>
  <si>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</si>
  <si>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</si>
  <si>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</si>
  <si>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</si>
  <si>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</si>
  <si>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</si>
  <si>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</si>
  <si>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</si>
  <si>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</si>
  <si>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</si>
  <si>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</si>
  <si>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</si>
  <si>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</si>
  <si>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</si>
  <si>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</si>
  <si>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</si>
  <si>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</si>
  <si>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</si>
  <si>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</si>
  <si>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</si>
  <si>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</si>
  <si>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</si>
  <si>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</si>
  <si>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</si>
  <si>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</si>
  <si>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</si>
  <si>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</si>
  <si>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</si>
  <si>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</si>
  <si>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</si>
  <si>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</si>
  <si>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</si>
  <si>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</si>
  <si>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</si>
  <si>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</si>
  <si>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</si>
  <si>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</si>
  <si>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</si>
  <si>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</si>
  <si>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</si>
  <si>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</si>
  <si>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</si>
  <si>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</si>
  <si>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</si>
  <si>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</si>
  <si>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</si>
  <si>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</si>
  <si>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</si>
  <si>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</si>
  <si>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</si>
  <si>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</si>
  <si>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</si>
  <si>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</si>
  <si>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</si>
  <si>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</si>
  <si>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</si>
  <si>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</si>
  <si>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</si>
  <si>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</si>
  <si>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</si>
  <si>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</si>
  <si>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</si>
  <si>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</si>
  <si>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</si>
  <si>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</si>
  <si>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</si>
  <si>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</si>
  <si>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</si>
  <si>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</si>
  <si>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</si>
  <si>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</si>
  <si>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</si>
  <si>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</si>
  <si>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</si>
  <si>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</si>
  <si>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</si>
  <si>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</si>
  <si>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</si>
  <si>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</si>
  <si>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</si>
  <si>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</si>
  <si>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</si>
  <si>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</si>
  <si>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</si>
  <si>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</si>
  <si>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</si>
  <si>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</si>
  <si>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</si>
  <si>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</si>
  <si>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</si>
  <si>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</si>
  <si>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</si>
  <si>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</si>
  <si>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</si>
  <si>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</si>
  <si>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</si>
  <si>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</si>
  <si>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</si>
  <si>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</si>
  <si>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</si>
  <si>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</si>
  <si>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</si>
  <si>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</si>
  <si>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</si>
  <si>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</si>
  <si>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</si>
  <si>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</si>
  <si>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</si>
  <si>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</si>
  <si>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</si>
  <si>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</si>
  <si>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</si>
  <si>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</si>
  <si>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</si>
  <si>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</si>
  <si>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</si>
  <si>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</si>
  <si>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</si>
  <si>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</si>
  <si>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</si>
  <si>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</si>
  <si>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</si>
  <si>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</si>
  <si>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</si>
  <si>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</si>
  <si>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</si>
  <si>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</si>
  <si>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</si>
  <si>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</si>
  <si>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</si>
  <si>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</si>
  <si>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</si>
  <si>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</si>
  <si>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</si>
  <si>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</si>
  <si>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</si>
  <si>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</si>
  <si>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</si>
  <si>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</si>
  <si>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</si>
  <si>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</si>
  <si>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</si>
  <si>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</si>
  <si>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</si>
  <si>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</si>
  <si>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</si>
  <si>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</si>
  <si>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</si>
  <si>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</si>
  <si>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</si>
  <si>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</si>
  <si>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</si>
  <si>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</si>
  <si>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</si>
  <si>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</si>
  <si>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</si>
  <si>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</si>
  <si>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</si>
  <si>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</si>
  <si>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</si>
  <si>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</si>
  <si>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</si>
  <si>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</si>
  <si>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</si>
  <si>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</si>
  <si>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</si>
  <si>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</si>
  <si>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</si>
  <si>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</si>
  <si>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</si>
  <si>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</si>
  <si>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</si>
  <si>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</si>
  <si>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</si>
  <si>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</si>
  <si>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</si>
  <si>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</si>
  <si>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</si>
  <si>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</si>
  <si>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</si>
  <si>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</si>
  <si>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</si>
  <si>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</si>
  <si>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</si>
  <si>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</si>
  <si>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</si>
  <si>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</si>
  <si>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</si>
  <si>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</si>
  <si>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</si>
  <si>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</si>
  <si>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</si>
  <si>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</si>
  <si>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</si>
  <si>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</si>
  <si>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</si>
  <si>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</si>
  <si>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</si>
  <si>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</si>
  <si>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</si>
  <si>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</si>
  <si>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</si>
  <si>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</si>
  <si>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</si>
  <si>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</si>
  <si>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</si>
  <si>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</si>
  <si>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</si>
  <si>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</si>
  <si>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</si>
  <si>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</si>
  <si>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</si>
  <si>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</si>
  <si>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</si>
  <si>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</si>
  <si>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</si>
  <si>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</si>
  <si>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</si>
  <si>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</si>
  <si>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</si>
  <si>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</si>
  <si>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</si>
  <si>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</si>
  <si>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</si>
  <si>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</si>
  <si>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</si>
  <si>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</si>
  <si>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</si>
  <si>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</si>
  <si>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</si>
  <si>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</si>
  <si>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</si>
  <si>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</si>
  <si>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</si>
  <si>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</si>
  <si>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</si>
  <si>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</si>
  <si>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</si>
  <si>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</si>
  <si>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</si>
  <si>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</si>
  <si>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</si>
  <si>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</si>
  <si>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</si>
  <si>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</si>
  <si>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</si>
  <si>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</si>
  <si>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</si>
  <si>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</si>
  <si>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</si>
  <si>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</si>
  <si>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</si>
  <si>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</si>
  <si>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</si>
  <si>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</si>
  <si>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</si>
  <si>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</si>
  <si>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</si>
  <si>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</si>
  <si>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</si>
  <si>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</si>
  <si>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</si>
  <si>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</si>
  <si>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</si>
  <si>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</si>
  <si>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</si>
  <si>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</si>
  <si>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</si>
  <si>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</si>
  <si>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</si>
  <si>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</si>
  <si>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</si>
  <si>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</si>
  <si>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</si>
  <si>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</si>
  <si>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</si>
  <si>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</si>
  <si>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</si>
  <si>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</si>
  <si>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</si>
  <si>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</si>
  <si>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</si>
  <si>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</si>
  <si>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</si>
  <si>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</si>
  <si>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</si>
  <si>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</si>
  <si>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</si>
  <si>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</si>
  <si>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</si>
  <si>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</si>
  <si>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</si>
  <si>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</si>
  <si>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</si>
  <si>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</si>
  <si>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</si>
  <si>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</si>
  <si>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</si>
  <si>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</si>
  <si>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</si>
  <si>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</si>
  <si>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</si>
  <si>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</si>
  <si>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</si>
  <si>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</si>
  <si>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</si>
  <si>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</si>
  <si>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</si>
  <si>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</si>
  <si>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</si>
  <si>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</si>
  <si>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</si>
  <si>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</si>
  <si>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</si>
  <si>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</si>
  <si>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</si>
  <si>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</si>
  <si>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</si>
  <si>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</si>
  <si>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</si>
  <si>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</si>
  <si>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</si>
  <si>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</si>
  <si>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</si>
  <si>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</si>
  <si>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</si>
  <si>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</si>
  <si>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</si>
  <si>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</si>
  <si>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</si>
  <si>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</si>
  <si>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</si>
  <si>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</si>
  <si>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</si>
  <si>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</si>
  <si>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</si>
  <si>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</si>
  <si>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</si>
  <si>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</si>
  <si>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</si>
  <si>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</si>
  <si>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</si>
  <si>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</si>
  <si>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</si>
  <si>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</si>
  <si>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</si>
  <si>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</si>
  <si>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</si>
  <si>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</si>
  <si>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</si>
  <si>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</si>
  <si>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</si>
  <si>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</si>
  <si>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</si>
  <si>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</si>
  <si>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</si>
  <si>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</si>
  <si>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</si>
  <si>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</si>
  <si>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</si>
  <si>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</si>
  <si>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</si>
  <si>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</si>
  <si>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</si>
  <si>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</si>
  <si>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</si>
  <si>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</si>
  <si>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</si>
  <si>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</si>
  <si>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</si>
  <si>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</si>
  <si>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</si>
  <si>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</si>
  <si>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</si>
  <si>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</si>
  <si>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</si>
  <si>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</si>
  <si>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</si>
  <si>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</si>
  <si>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</si>
  <si>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</si>
  <si>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</si>
  <si>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</si>
  <si>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</si>
  <si>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</si>
  <si>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</si>
  <si>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</si>
  <si>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</si>
  <si>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</si>
  <si>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</si>
  <si>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</si>
  <si>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</si>
  <si>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</si>
  <si>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</si>
  <si>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</si>
  <si>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</si>
  <si>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</si>
  <si>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</si>
  <si>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</si>
  <si>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</si>
  <si>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</si>
  <si>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</si>
  <si>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</si>
  <si>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</si>
  <si>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</si>
  <si>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</si>
  <si>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</si>
  <si>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</si>
  <si>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</si>
  <si>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</si>
  <si>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</si>
  <si>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</si>
  <si>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</si>
  <si>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</si>
  <si>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</si>
  <si>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</si>
  <si>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</si>
  <si>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</si>
  <si>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</si>
  <si>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</si>
  <si>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</si>
  <si>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</si>
  <si>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</si>
  <si>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</si>
  <si>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</si>
  <si>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</si>
  <si>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</si>
  <si>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</si>
  <si>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</si>
  <si>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</si>
  <si>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</si>
  <si>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</si>
  <si>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</si>
  <si>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</si>
  <si>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</si>
  <si>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</si>
  <si>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</si>
  <si>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</si>
  <si>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</si>
  <si>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</si>
  <si>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</si>
  <si>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</si>
  <si>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</si>
  <si>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</si>
  <si>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</si>
  <si>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</si>
  <si>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</si>
  <si>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</si>
  <si>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</si>
  <si>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</si>
  <si>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</si>
  <si>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</si>
  <si>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</si>
  <si>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</si>
  <si>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</si>
  <si>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</si>
  <si>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</si>
  <si>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</si>
  <si>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</si>
  <si>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</si>
  <si>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</si>
  <si>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</si>
  <si>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</si>
  <si>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</si>
  <si>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</si>
  <si>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</si>
  <si>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</si>
  <si>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</si>
  <si>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</si>
  <si>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</si>
  <si>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</si>
  <si>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</si>
  <si>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</si>
  <si>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</si>
  <si>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</si>
  <si>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</si>
  <si>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</si>
  <si>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</si>
  <si>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</si>
  <si>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</si>
  <si>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</si>
  <si>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</si>
  <si>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</si>
  <si>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</si>
  <si>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</si>
  <si>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</si>
  <si>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</si>
  <si>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</si>
  <si>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</si>
  <si>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</si>
  <si>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</si>
  <si>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</si>
  <si>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</si>
  <si>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</si>
  <si>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</si>
  <si>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</si>
  <si>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</si>
  <si>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</si>
  <si>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</si>
  <si>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</si>
  <si>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</si>
  <si>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</si>
  <si>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</si>
  <si>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</si>
  <si>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</si>
  <si>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</si>
  <si>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</si>
  <si>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</si>
  <si>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</si>
  <si>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</si>
  <si>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</si>
  <si>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</si>
  <si>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</si>
  <si>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</si>
  <si>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</si>
  <si>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</si>
  <si>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</si>
  <si>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</si>
  <si>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</si>
  <si>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</si>
  <si>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</si>
  <si>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</si>
  <si>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</si>
  <si>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</si>
  <si>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</si>
  <si>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</si>
  <si>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</si>
  <si>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</si>
  <si>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</si>
  <si>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</si>
  <si>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</si>
  <si>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</si>
  <si>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</si>
  <si>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</si>
  <si>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</si>
  <si>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</si>
  <si>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</si>
  <si>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</si>
  <si>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</si>
  <si>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</si>
  <si>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</si>
  <si>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</si>
  <si>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</si>
  <si>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</si>
  <si>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</si>
  <si>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</si>
  <si>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</si>
  <si>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</si>
  <si>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</si>
  <si>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</si>
  <si>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</si>
  <si>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</si>
  <si>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</si>
  <si>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</si>
  <si>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</si>
  <si>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</si>
  <si>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</si>
  <si>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</si>
  <si>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</si>
  <si>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</si>
  <si>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</si>
  <si>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</si>
  <si>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</si>
  <si>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</si>
  <si>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</si>
  <si>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</si>
  <si>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</si>
  <si>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</si>
  <si>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</si>
  <si>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</si>
  <si>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</si>
  <si>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</si>
  <si>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</si>
  <si>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</si>
  <si>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</si>
  <si>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</si>
  <si>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</si>
  <si>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</si>
  <si>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</si>
  <si>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</si>
  <si>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</si>
  <si>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</si>
  <si>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</si>
  <si>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</si>
  <si>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</si>
  <si>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</si>
  <si>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</si>
  <si>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</si>
  <si>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</si>
  <si>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</si>
  <si>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</si>
  <si>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</si>
  <si>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</si>
  <si>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</si>
  <si>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</si>
  <si>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</si>
  <si>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</si>
  <si>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</si>
  <si>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</si>
  <si>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</si>
  <si>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</si>
  <si>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</si>
  <si>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</si>
  <si>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</si>
  <si>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</si>
  <si>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</si>
  <si>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</si>
  <si>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</si>
  <si>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</si>
  <si>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</si>
  <si>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</si>
  <si>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</si>
  <si>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</si>
  <si>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</si>
  <si>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</si>
  <si>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</si>
  <si>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</si>
  <si>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</si>
  <si>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</si>
  <si>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</si>
  <si>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</si>
  <si>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</si>
  <si>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</si>
  <si>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</si>
  <si>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</si>
  <si>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</si>
  <si>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</si>
  <si>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</si>
  <si>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</si>
  <si>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</si>
  <si>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</si>
  <si>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</si>
  <si>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</si>
  <si>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</si>
  <si>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</si>
  <si>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</si>
  <si>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</si>
  <si>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</si>
  <si>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</si>
  <si>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</si>
  <si>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</si>
  <si>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</si>
  <si>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</si>
  <si>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</si>
  <si>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</si>
  <si>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</si>
  <si>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</si>
  <si>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</si>
  <si>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</si>
  <si>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</si>
  <si>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</si>
  <si>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</si>
  <si>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</si>
  <si>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</si>
  <si>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</si>
  <si>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</si>
  <si>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</si>
  <si>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</si>
  <si>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</si>
  <si>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</si>
  <si>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</si>
  <si>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</si>
  <si>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</si>
  <si>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</si>
  <si>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</si>
  <si>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</si>
  <si>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</si>
  <si>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</si>
  <si>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</si>
  <si>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</si>
  <si>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</si>
  <si>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</si>
  <si>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</si>
  <si>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</si>
  <si>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</si>
  <si>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</si>
  <si>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</si>
  <si>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</si>
  <si>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</si>
  <si>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</si>
  <si>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</si>
  <si>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</si>
  <si>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</si>
  <si>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</si>
  <si>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</si>
  <si>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</si>
  <si>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</si>
  <si>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</si>
  <si>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</si>
  <si>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</si>
  <si>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</si>
  <si>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</si>
  <si>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</si>
  <si>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</si>
  <si>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</si>
  <si>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</si>
  <si>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</si>
  <si>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</si>
  <si>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</si>
  <si>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</si>
  <si>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</si>
  <si>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</si>
  <si>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</si>
  <si>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</si>
  <si>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</si>
  <si>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</si>
  <si>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</si>
  <si>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</si>
  <si>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</si>
  <si>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</si>
  <si>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</si>
  <si>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</si>
  <si>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</si>
  <si>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</si>
  <si>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</si>
  <si>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</si>
  <si>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</si>
  <si>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</si>
  <si>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</si>
  <si>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</si>
  <si>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</si>
  <si>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</si>
  <si>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</si>
  <si>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</si>
  <si>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</si>
  <si>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</si>
  <si>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</si>
  <si>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</si>
  <si>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</si>
  <si>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</si>
  <si>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</si>
  <si>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</si>
  <si>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</si>
  <si>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</si>
  <si>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</si>
  <si>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</si>
  <si>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</si>
  <si>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</si>
  <si>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</si>
  <si>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</si>
  <si>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</si>
  <si>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</si>
  <si>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</si>
  <si>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</si>
  <si>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</si>
  <si>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</si>
  <si>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</si>
  <si>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</si>
  <si>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</si>
  <si>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</si>
  <si>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</si>
  <si>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</si>
  <si>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</si>
  <si>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</si>
  <si>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</si>
  <si>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</si>
  <si>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</si>
  <si>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</si>
  <si>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</si>
  <si>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</si>
  <si>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</si>
  <si>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</si>
  <si>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</si>
  <si>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</si>
  <si>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</si>
  <si>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</si>
  <si>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</si>
  <si>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</si>
  <si>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</si>
  <si>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</si>
  <si>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</si>
  <si>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</si>
  <si>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</si>
  <si>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</si>
  <si>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</si>
  <si>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</si>
  <si>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</si>
  <si>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</si>
  <si>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</si>
  <si>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</si>
  <si>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</si>
  <si>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</si>
  <si>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</si>
  <si>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</si>
  <si>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</si>
  <si>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</si>
  <si>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</si>
  <si>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</si>
  <si>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</si>
  <si>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</si>
  <si>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</si>
  <si>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</si>
  <si>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</si>
  <si>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</si>
  <si>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</si>
  <si>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</si>
  <si>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</si>
  <si>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</si>
  <si>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</si>
  <si>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</si>
  <si>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</si>
  <si>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</si>
  <si>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</si>
  <si>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</si>
  <si>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</si>
  <si>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</si>
  <si>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</si>
  <si>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</si>
  <si>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</si>
  <si>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</si>
  <si>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</si>
  <si>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</si>
  <si>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</si>
  <si>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</si>
  <si>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</si>
  <si>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</si>
  <si>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</si>
  <si>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</si>
  <si>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</si>
  <si>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</si>
  <si>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</si>
  <si>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</si>
  <si>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</si>
  <si>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</si>
  <si>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</si>
  <si>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</si>
  <si>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</si>
  <si>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</si>
  <si>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</si>
  <si>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</si>
  <si>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</si>
  <si>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</si>
  <si>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</si>
  <si>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</si>
  <si>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</si>
  <si>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</si>
  <si>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</si>
  <si>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</si>
  <si>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</si>
  <si>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</si>
  <si>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</si>
  <si>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</si>
  <si>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</si>
  <si>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</si>
  <si>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</si>
  <si>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</si>
  <si>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</si>
  <si>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</si>
  <si>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</si>
  <si>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</si>
  <si>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</si>
  <si>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</si>
  <si>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</si>
  <si>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</si>
  <si>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</si>
  <si>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</si>
  <si>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</si>
  <si>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</si>
  <si>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</si>
  <si>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</si>
  <si>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</si>
  <si>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</si>
  <si>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</si>
  <si>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</si>
  <si>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</si>
  <si>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</si>
  <si>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</si>
  <si>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</si>
  <si>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</si>
  <si>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</si>
  <si>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</si>
  <si>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</si>
  <si>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</si>
  <si>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</si>
  <si>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</si>
  <si>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</si>
  <si>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</si>
  <si>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</si>
  <si>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</si>
  <si>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</si>
  <si>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</si>
  <si>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</si>
  <si>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</si>
  <si>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</si>
  <si>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</si>
  <si>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</si>
  <si>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</si>
  <si>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</si>
  <si>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</si>
  <si>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</si>
  <si>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</si>
  <si>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</si>
  <si>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</si>
  <si>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</si>
  <si>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</si>
  <si>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</si>
  <si>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</si>
  <si>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</si>
  <si>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</si>
  <si>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</si>
  <si>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</si>
  <si>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</si>
  <si>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</si>
  <si>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</si>
  <si>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</si>
  <si>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</si>
  <si>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</si>
  <si>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</si>
  <si>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</si>
  <si>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</si>
  <si>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</si>
  <si>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</si>
  <si>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</si>
  <si>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</si>
  <si>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</si>
  <si>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</si>
  <si>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</si>
  <si>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</si>
  <si>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</si>
  <si>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</si>
  <si>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</si>
  <si>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</si>
  <si>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</si>
  <si>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</si>
  <si>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</si>
  <si>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</si>
  <si>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</si>
  <si>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</si>
  <si>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</si>
  <si>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</si>
  <si>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</si>
  <si>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</si>
  <si>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</si>
  <si>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</si>
  <si>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</si>
  <si>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</si>
  <si>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</si>
  <si>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</si>
  <si>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</si>
  <si>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</si>
  <si>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</si>
  <si>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</si>
  <si>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</si>
  <si>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</si>
  <si>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</si>
  <si>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</si>
  <si>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</si>
  <si>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</si>
  <si>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</si>
  <si>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</si>
  <si>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</si>
  <si>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</si>
  <si>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</si>
  <si>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</si>
  <si>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</si>
  <si>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</si>
  <si>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</si>
  <si>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</si>
  <si>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</si>
  <si>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</si>
  <si>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</si>
  <si>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</si>
  <si>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</si>
  <si>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</si>
  <si>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</si>
  <si>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</si>
  <si>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</si>
  <si>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</si>
  <si>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</si>
  <si>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</si>
  <si>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</si>
  <si>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</si>
  <si>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</si>
  <si>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</si>
  <si>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</si>
  <si>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</si>
  <si>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</si>
  <si>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</si>
  <si>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</si>
  <si>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</si>
  <si>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</si>
  <si>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</si>
  <si>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</si>
  <si>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</si>
  <si>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</si>
  <si>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</si>
  <si>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</si>
  <si>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</si>
  <si>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</si>
  <si>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</si>
  <si>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</si>
  <si>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</si>
  <si>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</si>
  <si>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</si>
  <si>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</si>
  <si>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</si>
  <si>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</si>
  <si>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</si>
  <si>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</si>
  <si>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</si>
  <si>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</si>
  <si>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</si>
  <si>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</si>
  <si>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</si>
  <si>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</si>
  <si>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</si>
  <si>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</si>
  <si>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</si>
  <si>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</si>
  <si>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</si>
  <si>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</si>
  <si>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</si>
  <si>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</si>
  <si>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</si>
  <si>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</si>
  <si>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</si>
  <si>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</si>
  <si>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</si>
  <si>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</si>
  <si>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</si>
  <si>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</si>
  <si>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</si>
  <si>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</si>
  <si>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</si>
  <si>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</si>
  <si>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</si>
  <si>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</si>
  <si>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</si>
  <si>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</si>
  <si>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</si>
  <si>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</si>
  <si>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</si>
  <si>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</si>
  <si>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</si>
  <si>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</si>
  <si>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</si>
  <si>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</si>
  <si>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</si>
  <si>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</si>
  <si>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</si>
  <si>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</si>
  <si>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</si>
  <si>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</si>
  <si>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</si>
  <si>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</si>
  <si>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</si>
  <si>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</si>
  <si>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</si>
  <si>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</si>
  <si>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</si>
  <si>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</si>
  <si>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</si>
  <si>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</si>
  <si>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</si>
  <si>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</si>
  <si>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</si>
  <si>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</si>
  <si>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</si>
  <si>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</si>
  <si>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</si>
  <si>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</si>
  <si>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</si>
  <si>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</si>
  <si>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</si>
  <si>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</si>
  <si>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</si>
  <si>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</si>
  <si>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</si>
  <si>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</si>
  <si>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</si>
  <si>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</si>
  <si>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</si>
  <si>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</si>
  <si>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</si>
  <si>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</si>
  <si>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</si>
  <si>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</si>
  <si>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</si>
  <si>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</si>
  <si>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</si>
  <si>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</si>
  <si>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</si>
  <si>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</si>
  <si>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</si>
  <si>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</si>
  <si>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</si>
  <si>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</si>
  <si>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</si>
  <si>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</si>
  <si>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</si>
  <si>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</si>
  <si>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</si>
  <si>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</si>
  <si>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</si>
  <si>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</si>
  <si>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</si>
  <si>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</si>
  <si>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</si>
  <si>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</si>
  <si>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</si>
  <si>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</si>
  <si>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</si>
  <si>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</si>
  <si>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</si>
  <si>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</si>
  <si>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</si>
  <si>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</si>
  <si>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</si>
  <si>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</si>
  <si>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</si>
  <si>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</si>
  <si>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</si>
  <si>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</si>
  <si>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</si>
  <si>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</si>
  <si>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</si>
  <si>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</si>
  <si>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</si>
  <si>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</si>
  <si>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</si>
  <si>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</si>
  <si>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</si>
  <si>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</si>
  <si>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</si>
  <si>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</si>
  <si>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</si>
  <si>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</si>
  <si>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</si>
  <si>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</si>
  <si>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</si>
  <si>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</si>
  <si>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</si>
  <si>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</si>
  <si>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</si>
  <si>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</si>
  <si>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</si>
  <si>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</si>
  <si>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</si>
  <si>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</si>
  <si>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</si>
  <si>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</si>
  <si>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</si>
  <si>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</si>
  <si>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</si>
  <si>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</si>
  <si>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</si>
  <si>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</si>
  <si>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</si>
  <si>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</si>
  <si>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</si>
  <si>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</si>
  <si>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</si>
  <si>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</si>
  <si>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</si>
  <si>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</si>
  <si>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</si>
  <si>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</si>
  <si>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</si>
  <si>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</si>
  <si>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</si>
  <si>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</si>
  <si>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</si>
  <si>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</si>
  <si>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</si>
  <si>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</si>
  <si>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</si>
  <si>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</si>
  <si>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</si>
  <si>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</si>
  <si>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</si>
  <si>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</si>
  <si>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</si>
  <si>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</si>
  <si>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</si>
  <si>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</si>
  <si>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</si>
  <si>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</si>
  <si>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</si>
  <si>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</si>
  <si>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</si>
  <si>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</si>
  <si>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</si>
  <si>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</si>
  <si>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</si>
  <si>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</si>
  <si>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</si>
  <si>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</si>
  <si>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</si>
  <si>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</si>
  <si>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</si>
  <si>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</si>
  <si>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</si>
  <si>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</si>
  <si>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</si>
  <si>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</si>
  <si>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</si>
  <si>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</si>
  <si>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</si>
  <si>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</si>
  <si>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</si>
  <si>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</si>
  <si>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</si>
  <si>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</si>
  <si>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</si>
  <si>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</si>
  <si>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</si>
  <si>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</si>
  <si>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</si>
  <si>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</si>
  <si>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</si>
  <si>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</si>
  <si>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</si>
  <si>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</si>
  <si>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</si>
  <si>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</si>
  <si>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</si>
  <si>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</si>
  <si>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</si>
  <si>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</si>
  <si>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</si>
  <si>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</si>
  <si>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</si>
  <si>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</si>
  <si>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</si>
  <si>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</si>
  <si>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</si>
  <si>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</si>
  <si>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</si>
  <si>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</si>
  <si>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</si>
  <si>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</si>
  <si>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</si>
  <si>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</si>
  <si>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</si>
  <si>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</si>
  <si>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</si>
  <si>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</si>
  <si>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</si>
  <si>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</si>
  <si>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</si>
  <si>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</si>
  <si>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</si>
  <si>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</si>
  <si>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</si>
  <si>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</si>
  <si>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</si>
  <si>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</si>
  <si>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</si>
  <si>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</si>
  <si>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</si>
  <si>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</si>
  <si>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</si>
  <si>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</si>
  <si>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</si>
  <si>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</si>
  <si>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</si>
  <si>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</si>
  <si>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</si>
  <si>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</si>
  <si>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</si>
  <si>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</si>
  <si>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</si>
  <si>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</si>
  <si>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</si>
  <si>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</si>
  <si>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</si>
  <si>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</si>
  <si>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</si>
  <si>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</si>
  <si>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</si>
  <si>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</si>
  <si>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</si>
  <si>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</si>
  <si>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</si>
  <si>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</si>
  <si>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</si>
  <si>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</si>
  <si>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</si>
  <si>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</si>
  <si>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</si>
  <si>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</si>
  <si>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</si>
  <si>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</si>
  <si>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</si>
  <si>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</si>
  <si>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</si>
  <si>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</si>
  <si>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</si>
  <si>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</si>
  <si>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</si>
  <si>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</si>
  <si>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</si>
  <si>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</si>
  <si>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</si>
  <si>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</si>
  <si>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</si>
  <si>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</si>
  <si>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</si>
  <si>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</si>
  <si>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</si>
  <si>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</si>
  <si>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</si>
  <si>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</si>
  <si>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</si>
  <si>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</si>
  <si>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</si>
  <si>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</si>
  <si>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</si>
  <si>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</si>
  <si>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</si>
  <si>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</si>
  <si>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</si>
  <si>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</si>
  <si>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</si>
  <si>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</si>
  <si>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</si>
  <si>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</si>
  <si>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</si>
  <si>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</si>
  <si>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</si>
  <si>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</si>
  <si>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</si>
  <si>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</si>
  <si>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</si>
  <si>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</si>
  <si>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</si>
  <si>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</si>
  <si>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</si>
  <si>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</si>
  <si>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</si>
  <si>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</si>
  <si>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</si>
  <si>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</si>
  <si>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</si>
  <si>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</si>
  <si>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</si>
  <si>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</si>
  <si>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</si>
  <si>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</si>
  <si>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</si>
  <si>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</si>
  <si>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</si>
  <si>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</si>
  <si>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</si>
  <si>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</si>
  <si>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</si>
  <si>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</si>
  <si>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</si>
  <si>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</si>
  <si>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</si>
  <si>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</si>
  <si>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</si>
  <si>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</si>
  <si>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</si>
  <si>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</si>
  <si>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</si>
  <si>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</si>
  <si>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</si>
  <si>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</si>
  <si>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</si>
  <si>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</si>
  <si>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</si>
  <si>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</si>
  <si>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</si>
  <si>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</si>
  <si>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</si>
  <si>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</si>
  <si>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</si>
  <si>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</si>
  <si>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</si>
  <si>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</si>
  <si>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</si>
  <si>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</si>
  <si>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</si>
  <si>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</si>
  <si>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</si>
  <si>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</si>
  <si>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</si>
  <si>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</si>
  <si>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</si>
  <si>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</si>
  <si>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</si>
  <si>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</si>
  <si>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</si>
  <si>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</si>
  <si>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</si>
  <si>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</si>
  <si>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</si>
  <si>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</si>
  <si>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</si>
  <si>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</si>
  <si>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</si>
  <si>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</si>
  <si>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</si>
  <si>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</si>
  <si>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</si>
  <si>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</si>
  <si>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</si>
  <si>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</si>
  <si>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</si>
  <si>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</si>
  <si>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</si>
  <si>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</si>
  <si>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</si>
  <si>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</si>
  <si>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</si>
  <si>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</si>
  <si>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</si>
  <si>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</si>
  <si>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</si>
  <si>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</si>
  <si>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</si>
  <si>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</si>
  <si>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</si>
  <si>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</si>
  <si>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</si>
  <si>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</si>
  <si>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</si>
  <si>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</si>
  <si>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</si>
  <si>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</si>
  <si>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</si>
  <si>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</si>
  <si>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</si>
  <si>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</si>
  <si>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</si>
  <si>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</si>
  <si>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</si>
  <si>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</si>
  <si>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</si>
  <si>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</si>
  <si>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</si>
  <si>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</si>
  <si>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</si>
  <si>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</si>
  <si>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</si>
  <si>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</si>
  <si>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</si>
  <si>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</si>
  <si>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</si>
  <si>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</si>
  <si>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</si>
  <si>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</si>
  <si>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</si>
  <si>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</si>
  <si>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</si>
  <si>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</si>
  <si>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</si>
  <si>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</si>
  <si>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</si>
  <si>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</si>
  <si>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</si>
  <si>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</si>
  <si>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</si>
  <si>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</si>
  <si>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</si>
  <si>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</si>
  <si>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</si>
  <si>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</si>
  <si>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</si>
  <si>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</si>
  <si>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</si>
  <si>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</si>
  <si>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</si>
  <si>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</si>
  <si>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</si>
  <si>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</si>
  <si>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</si>
  <si>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</si>
  <si>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</si>
  <si>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</si>
  <si>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</si>
  <si>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</si>
  <si>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</si>
  <si>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</si>
  <si>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</si>
  <si>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</si>
  <si>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</si>
  <si>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</si>
  <si>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</si>
  <si>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</si>
  <si>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</si>
  <si>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</si>
  <si>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</si>
  <si>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</si>
  <si>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</si>
  <si>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</si>
  <si>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</si>
  <si>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</si>
  <si>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</si>
  <si>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</si>
  <si>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</si>
  <si>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</si>
  <si>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</si>
  <si>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</si>
  <si>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</si>
  <si>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</si>
  <si>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</si>
  <si>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</si>
  <si>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</si>
  <si>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</si>
  <si>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</si>
  <si>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</si>
  <si>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</si>
  <si>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</si>
  <si>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</si>
  <si>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</si>
  <si>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</si>
  <si>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</si>
  <si>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</si>
  <si>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</si>
  <si>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</si>
  <si>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</si>
  <si>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</si>
  <si>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</si>
  <si>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</si>
  <si>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</si>
  <si>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</si>
  <si>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</si>
  <si>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</si>
  <si>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</si>
  <si>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</si>
  <si>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</si>
  <si>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</si>
  <si>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</si>
  <si>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</si>
  <si>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</si>
  <si>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</si>
  <si>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</si>
  <si>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</si>
  <si>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</si>
  <si>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</si>
  <si>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</si>
  <si>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</si>
  <si>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</si>
  <si>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</si>
  <si>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</si>
  <si>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</si>
  <si>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</si>
  <si>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</si>
  <si>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</si>
  <si>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</si>
  <si>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</si>
  <si>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</si>
  <si>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</si>
  <si>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</si>
  <si>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</si>
  <si>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</si>
  <si>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</si>
  <si>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</si>
  <si>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</si>
  <si>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</si>
  <si>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</si>
  <si>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</si>
  <si>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</si>
  <si>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</si>
  <si>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</si>
  <si>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</si>
  <si>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</si>
  <si>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</si>
  <si>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</si>
  <si>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</si>
  <si>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</si>
  <si>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</si>
  <si>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</si>
  <si>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</si>
  <si>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</si>
  <si>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</si>
  <si>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</si>
  <si>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</si>
  <si>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</si>
  <si>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</si>
  <si>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</si>
  <si>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</si>
  <si>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</si>
  <si>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</si>
  <si>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</si>
  <si>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</si>
  <si>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</si>
  <si>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</si>
  <si>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</si>
  <si>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</si>
  <si>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</si>
  <si>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</si>
  <si>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</si>
  <si>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</si>
  <si>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</si>
  <si>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</si>
  <si>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</si>
  <si>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</si>
  <si>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</si>
  <si>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</si>
  <si>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</si>
  <si>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</si>
  <si>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</si>
  <si>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</si>
  <si>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</si>
  <si>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</si>
  <si>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</si>
  <si>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</si>
  <si>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</si>
  <si>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</si>
  <si>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</si>
  <si>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</si>
  <si>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</si>
  <si>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</si>
  <si>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</si>
  <si>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</si>
  <si>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</si>
  <si>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</si>
  <si>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</si>
  <si>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</si>
  <si>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</si>
  <si>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</si>
  <si>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</si>
  <si>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</si>
  <si>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</si>
  <si>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</si>
  <si>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</si>
  <si>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</si>
  <si>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</si>
  <si>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</si>
  <si>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</si>
  <si>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</si>
  <si>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</si>
  <si>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</si>
  <si>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</si>
  <si>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</si>
  <si>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</si>
  <si>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</si>
  <si>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</si>
  <si>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</si>
  <si>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</si>
  <si>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</si>
  <si>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</si>
  <si>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</si>
  <si>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</si>
  <si>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</si>
  <si>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</si>
  <si>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</si>
  <si>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</si>
  <si>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</si>
  <si>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</si>
  <si>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</si>
  <si>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</si>
  <si>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</si>
  <si>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</si>
  <si>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</si>
  <si>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</si>
  <si>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</si>
  <si>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</si>
  <si>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</si>
  <si>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</si>
  <si>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</si>
  <si>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</si>
  <si>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</si>
  <si>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</si>
  <si>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</si>
  <si>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</si>
  <si>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</si>
  <si>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</si>
  <si>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</si>
  <si>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</si>
  <si>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</si>
  <si>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</si>
  <si>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</si>
  <si>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</si>
  <si>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</si>
  <si>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</si>
  <si>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</si>
  <si>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</si>
  <si>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</si>
  <si>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</si>
  <si>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</si>
  <si>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</si>
  <si>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</si>
  <si>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</si>
  <si>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</si>
  <si>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</si>
  <si>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</si>
  <si>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</si>
  <si>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</si>
  <si>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</si>
  <si>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</si>
  <si>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</si>
  <si>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</si>
  <si>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</si>
  <si>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</si>
  <si>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</si>
  <si>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</si>
  <si>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</si>
  <si>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</si>
  <si>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</si>
  <si>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</si>
  <si>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</si>
  <si>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</si>
  <si>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</si>
  <si>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</si>
  <si>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</si>
  <si>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</si>
  <si>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</si>
  <si>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</si>
  <si>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</si>
  <si>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</si>
  <si>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</si>
  <si>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</si>
  <si>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</si>
  <si>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</si>
  <si>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</si>
  <si>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</si>
  <si>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</si>
  <si>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</si>
  <si>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</si>
  <si>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</si>
  <si>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</si>
  <si>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</si>
  <si>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</si>
  <si>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</si>
  <si>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</si>
  <si>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</si>
  <si>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</si>
  <si>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</si>
  <si>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</si>
  <si>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</si>
  <si>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</si>
  <si>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</si>
  <si>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</si>
  <si>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</si>
  <si>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</si>
  <si>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</si>
  <si>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</si>
  <si>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</si>
  <si>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</si>
  <si>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</si>
  <si>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</si>
  <si>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</si>
  <si>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</si>
  <si>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</si>
  <si>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</si>
  <si>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</si>
  <si>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</si>
  <si>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</si>
  <si>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</si>
  <si>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</si>
  <si>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</si>
  <si>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</si>
  <si>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</si>
  <si>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</si>
  <si>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</si>
  <si>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</si>
  <si>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</si>
  <si>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</si>
  <si>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</si>
  <si>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</si>
  <si>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</si>
  <si>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</si>
  <si>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</si>
  <si>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</si>
  <si>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</si>
  <si>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</si>
  <si>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</si>
  <si>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</si>
  <si>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</si>
  <si>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</si>
  <si>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</si>
  <si>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</si>
  <si>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</si>
  <si>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</si>
  <si>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</si>
  <si>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</si>
  <si>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</si>
  <si>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</si>
  <si>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</si>
  <si>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</si>
  <si>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</si>
  <si>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</si>
  <si>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</si>
  <si>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</si>
  <si>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</si>
  <si>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</si>
  <si>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</si>
  <si>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</si>
  <si>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</si>
  <si>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</si>
  <si>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</si>
  <si>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</si>
  <si>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</si>
  <si>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</si>
  <si>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</si>
  <si>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</si>
  <si>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</si>
  <si>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</si>
  <si>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</si>
  <si>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</si>
  <si>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</si>
  <si>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</si>
  <si>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</si>
  <si>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</si>
  <si>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</si>
  <si>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</si>
  <si>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</si>
  <si>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</si>
  <si>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</si>
  <si>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</si>
  <si>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</si>
  <si>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</si>
  <si>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</si>
  <si>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</si>
  <si>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</si>
  <si>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</si>
  <si>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</si>
  <si>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</si>
  <si>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</si>
  <si>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</si>
  <si>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</si>
  <si>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</si>
  <si>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</si>
  <si>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</si>
  <si>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</si>
  <si>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</si>
  <si>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</si>
  <si>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</si>
  <si>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</si>
  <si>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</si>
  <si>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</si>
  <si>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</si>
  <si>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</si>
  <si>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</si>
  <si>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</si>
  <si>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</si>
  <si>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</si>
  <si>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</si>
  <si>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</si>
  <si>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</si>
  <si>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</si>
  <si>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</si>
  <si>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</si>
  <si>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</si>
  <si>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</si>
  <si>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</si>
  <si>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</si>
  <si>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</si>
  <si>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</si>
  <si>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</si>
  <si>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</si>
  <si>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</si>
  <si>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</si>
  <si>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</si>
  <si>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</si>
  <si>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</si>
  <si>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</si>
  <si>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</si>
  <si>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</si>
  <si>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</si>
  <si>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</si>
  <si>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</si>
  <si>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</si>
  <si>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</si>
  <si>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</si>
  <si>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</si>
  <si>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</si>
  <si>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</si>
  <si>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</si>
  <si>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</si>
  <si>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</si>
  <si>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</si>
  <si>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</si>
  <si>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</si>
  <si>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</si>
  <si>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</si>
  <si>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</si>
  <si>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</si>
  <si>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</si>
  <si>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</si>
  <si>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</si>
  <si>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</si>
  <si>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</si>
  <si>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</si>
  <si>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</si>
  <si>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</si>
  <si>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</si>
  <si>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</si>
  <si>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</si>
  <si>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</si>
  <si>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</si>
  <si>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</si>
  <si>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</si>
  <si>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</si>
  <si>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</si>
  <si>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</si>
  <si>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</si>
  <si>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</si>
  <si>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</si>
  <si>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</si>
  <si>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</si>
  <si>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</si>
  <si>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</si>
  <si>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</si>
  <si>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</si>
  <si>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</si>
  <si>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</si>
  <si>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</si>
  <si>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</si>
  <si>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</si>
  <si>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</si>
  <si>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</si>
  <si>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</si>
  <si>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</si>
  <si>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</si>
  <si>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</si>
  <si>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</si>
  <si>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</si>
  <si>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</si>
  <si>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</si>
  <si>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</si>
  <si>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</si>
  <si>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</si>
  <si>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</si>
  <si>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</si>
  <si>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</si>
  <si>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</si>
  <si>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</si>
  <si>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</si>
  <si>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</si>
  <si>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</si>
  <si>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</si>
  <si>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</si>
  <si>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</si>
  <si>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</si>
  <si>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</si>
  <si>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</si>
  <si>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</si>
  <si>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</si>
  <si>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</si>
  <si>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</si>
  <si>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</si>
  <si>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</si>
  <si>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</si>
  <si>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</si>
  <si>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</si>
  <si>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</si>
  <si>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</si>
  <si>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</si>
  <si>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</si>
  <si>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</si>
  <si>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</si>
  <si>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</si>
  <si>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</si>
  <si>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</si>
  <si>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</si>
  <si>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</si>
  <si>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</si>
  <si>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</si>
  <si>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</si>
  <si>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</si>
  <si>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</si>
  <si>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</si>
  <si>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</si>
  <si>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</si>
  <si>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</si>
  <si>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</si>
  <si>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</si>
  <si>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</si>
  <si>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</si>
  <si>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</si>
  <si>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</si>
  <si>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</si>
  <si>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</si>
  <si>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</si>
  <si>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</si>
  <si>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</si>
  <si>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</si>
  <si>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</si>
  <si>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</si>
  <si>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</si>
  <si>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</si>
  <si>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</si>
  <si>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</si>
  <si>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</si>
  <si>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</si>
  <si>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</si>
  <si>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</si>
  <si>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</si>
  <si>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</si>
  <si>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</si>
  <si>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</si>
  <si>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</si>
  <si>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</si>
  <si>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</si>
  <si>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</si>
  <si>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</si>
  <si>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</si>
  <si>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</si>
  <si>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</si>
  <si>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</si>
  <si>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</si>
  <si>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</si>
  <si>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</si>
  <si>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</si>
  <si>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</si>
  <si>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</si>
  <si>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</si>
  <si>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</si>
  <si>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</si>
  <si>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</si>
  <si>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</si>
  <si>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</si>
  <si>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</si>
  <si>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</si>
  <si>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</si>
  <si>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</si>
  <si>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</si>
  <si>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</si>
  <si>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</si>
  <si>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</si>
  <si>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</si>
  <si>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</si>
  <si>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</si>
  <si>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</si>
  <si>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</si>
  <si>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</si>
  <si>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</si>
  <si>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</si>
  <si>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</si>
  <si>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</si>
  <si>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</si>
  <si>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</si>
  <si>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</si>
  <si>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</si>
  <si>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</si>
  <si>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</si>
  <si>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</si>
  <si>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</si>
  <si>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</si>
  <si>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</si>
  <si>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</si>
  <si>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</si>
  <si>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</si>
  <si>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</si>
  <si>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</si>
  <si>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</si>
  <si>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</si>
  <si>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</si>
  <si>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</si>
  <si>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</si>
  <si>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</si>
  <si>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</si>
  <si>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</si>
  <si>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</si>
  <si>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</si>
  <si>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</si>
  <si>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</si>
  <si>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</si>
  <si>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</si>
  <si>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</si>
  <si>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</si>
  <si>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</si>
  <si>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</si>
  <si>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</si>
  <si>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</si>
  <si>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</si>
  <si>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</si>
  <si>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</si>
  <si>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</si>
  <si>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</si>
  <si>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</si>
  <si>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</si>
  <si>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</si>
  <si>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</si>
  <si>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</si>
  <si>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</si>
  <si>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</si>
  <si>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</si>
  <si>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</si>
  <si>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</si>
  <si>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</si>
  <si>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</si>
  <si>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</si>
  <si>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</si>
  <si>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</si>
  <si>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</si>
  <si>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</si>
  <si>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</si>
  <si>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</si>
  <si>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</si>
  <si>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</si>
  <si>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</si>
  <si>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</si>
  <si>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</si>
  <si>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</si>
  <si>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</si>
  <si>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</si>
  <si>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</si>
  <si>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</si>
  <si>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</si>
  <si>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</si>
  <si>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</si>
  <si>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</si>
  <si>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</si>
  <si>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</si>
  <si>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</si>
  <si>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</si>
  <si>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</si>
  <si>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</si>
  <si>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</si>
  <si>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</si>
  <si>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</si>
  <si>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</si>
  <si>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</si>
  <si>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</si>
  <si>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</si>
  <si>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</si>
  <si>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</si>
  <si>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</si>
  <si>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</si>
  <si>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</si>
  <si>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</si>
  <si>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</si>
  <si>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</si>
  <si>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</si>
  <si>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</si>
  <si>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</si>
  <si>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</si>
  <si>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</si>
  <si>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</si>
  <si>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</si>
  <si>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</si>
  <si>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</si>
  <si>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</si>
  <si>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</si>
  <si>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</si>
  <si>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</si>
  <si>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</si>
  <si>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</si>
  <si>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</si>
  <si>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</si>
  <si>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</si>
  <si>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</si>
  <si>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</si>
  <si>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</si>
  <si>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</si>
  <si>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</si>
  <si>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</si>
  <si>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</si>
  <si>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</si>
  <si>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</si>
  <si>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</si>
  <si>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</si>
  <si>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</si>
  <si>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</si>
  <si>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</si>
  <si>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</si>
  <si>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</si>
  <si>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</si>
  <si>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</si>
  <si>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</si>
  <si>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</si>
  <si>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</si>
  <si>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</si>
  <si>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</si>
  <si>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</si>
  <si>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</si>
  <si>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</si>
  <si>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</si>
  <si>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</si>
  <si>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</si>
  <si>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</si>
  <si>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</si>
  <si>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</si>
  <si>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</si>
  <si>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</si>
  <si>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</si>
  <si>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</si>
  <si>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</si>
  <si>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</si>
  <si>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</si>
  <si>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</si>
  <si>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</si>
  <si>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</si>
  <si>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</si>
  <si>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</si>
  <si>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</si>
  <si>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</si>
  <si>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</si>
  <si>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</si>
  <si>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</si>
  <si>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</si>
  <si>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</si>
  <si>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</si>
  <si>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</si>
  <si>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</si>
  <si>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</si>
  <si>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</si>
  <si>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</si>
  <si>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</si>
  <si>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</si>
  <si>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</si>
  <si>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</si>
  <si>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</si>
  <si>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</si>
  <si>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</si>
  <si>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</si>
  <si>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</si>
  <si>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</si>
  <si>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</si>
  <si>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</si>
  <si>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</si>
  <si>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</si>
  <si>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</si>
  <si>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</si>
  <si>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</si>
  <si>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</si>
  <si>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</si>
  <si>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</si>
  <si>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</si>
  <si>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</si>
  <si>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</si>
  <si>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</si>
  <si>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</si>
  <si>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</si>
  <si>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</si>
  <si>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</si>
  <si>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</si>
  <si>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</si>
  <si>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</si>
  <si>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</si>
  <si>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</si>
  <si>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</si>
  <si>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</si>
  <si>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</si>
  <si>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</si>
  <si>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</si>
  <si>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</si>
  <si>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</si>
  <si>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</si>
  <si>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</si>
  <si>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</si>
  <si>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</si>
  <si>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</si>
  <si>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</si>
  <si>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</si>
  <si>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</si>
  <si>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</si>
  <si>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</si>
  <si>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</si>
  <si>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</si>
  <si>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</si>
  <si>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</si>
  <si>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</si>
  <si>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</si>
  <si>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</si>
  <si>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</si>
  <si>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</si>
  <si>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</si>
  <si>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</si>
  <si>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</si>
  <si>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</si>
  <si>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</si>
  <si>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</si>
  <si>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</si>
  <si>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</si>
  <si>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</si>
  <si>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</si>
  <si>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</si>
  <si>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</si>
  <si>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</si>
  <si>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</si>
  <si>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</si>
  <si>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</si>
  <si>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</si>
  <si>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</si>
  <si>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</si>
  <si>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</si>
  <si>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</si>
  <si>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</si>
  <si>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</si>
  <si>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</si>
  <si>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</si>
  <si>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</si>
  <si>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</si>
  <si>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</si>
  <si>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</si>
  <si>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</si>
  <si>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</si>
  <si>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</si>
  <si>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</si>
  <si>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</si>
  <si>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</si>
  <si>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</si>
  <si>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</si>
  <si>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</si>
  <si>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</si>
  <si>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</si>
  <si>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</si>
  <si>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</si>
  <si>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</si>
  <si>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</si>
  <si>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</si>
  <si>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</si>
  <si>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</si>
  <si>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</si>
  <si>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</si>
  <si>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</si>
  <si>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</si>
  <si>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</si>
  <si>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</si>
  <si>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</si>
  <si>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</si>
  <si>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</si>
  <si>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</si>
  <si>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</si>
  <si>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</si>
  <si>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</si>
  <si>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</si>
  <si>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</si>
  <si>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</si>
  <si>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</si>
  <si>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</si>
  <si>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</si>
  <si>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</si>
  <si>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</si>
  <si>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</si>
  <si>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</si>
  <si>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</si>
  <si>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</si>
  <si>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</si>
  <si>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</si>
  <si>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</si>
  <si>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</si>
  <si>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</si>
  <si>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</si>
  <si>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</si>
  <si>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</si>
  <si>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</si>
  <si>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</si>
  <si>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</si>
  <si>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</si>
  <si>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</si>
  <si>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</si>
  <si>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</si>
  <si>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</si>
  <si>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</si>
  <si>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</si>
  <si>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</si>
  <si>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</si>
  <si>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</si>
  <si>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</si>
  <si>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</si>
  <si>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</si>
  <si>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</si>
  <si>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</si>
  <si>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</si>
  <si>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</si>
  <si>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</si>
  <si>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</si>
  <si>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</si>
  <si>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</si>
  <si>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</si>
  <si>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</si>
  <si>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</si>
  <si>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</si>
  <si>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</si>
  <si>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</si>
  <si>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</si>
  <si>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</si>
  <si>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</si>
  <si>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</si>
  <si>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</si>
  <si>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</si>
  <si>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</si>
  <si>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</si>
  <si>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</si>
  <si>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</si>
  <si>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</si>
  <si>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</si>
  <si>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</si>
  <si>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</si>
  <si>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</si>
  <si>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</si>
  <si>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</si>
  <si>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</si>
  <si>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</si>
  <si>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</si>
  <si>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</si>
  <si>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</si>
  <si>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</si>
  <si>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</si>
  <si>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</si>
  <si>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</si>
  <si>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</si>
  <si>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</si>
  <si>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</si>
  <si>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</si>
  <si>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</si>
  <si>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</si>
  <si>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</si>
  <si>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</si>
  <si>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</si>
  <si>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</si>
  <si>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</si>
  <si>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</si>
  <si>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</si>
  <si>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</si>
  <si>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</si>
  <si>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</si>
  <si>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</si>
  <si>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</si>
  <si>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</si>
  <si>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</si>
  <si>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</si>
  <si>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</si>
  <si>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</si>
  <si>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</si>
  <si>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</si>
  <si>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</si>
  <si>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</si>
  <si>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</si>
  <si>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</si>
  <si>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</si>
  <si>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</si>
  <si>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</si>
  <si>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</si>
  <si>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</si>
  <si>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</si>
  <si>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</si>
  <si>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</si>
  <si>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</si>
  <si>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</si>
  <si>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</si>
  <si>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</si>
  <si>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</si>
  <si>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</si>
  <si>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</si>
  <si>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</si>
  <si>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</si>
  <si>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</si>
  <si>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</si>
  <si>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</si>
  <si>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</si>
  <si>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</si>
  <si>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</si>
  <si>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</si>
  <si>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</si>
  <si>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</si>
  <si>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</si>
  <si>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</si>
  <si>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</si>
  <si>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</si>
  <si>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</si>
  <si>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</si>
  <si>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</si>
  <si>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</si>
  <si>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</si>
  <si>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</si>
  <si>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</si>
  <si>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</si>
  <si>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</si>
  <si>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</si>
  <si>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</si>
  <si>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</si>
  <si>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</si>
  <si>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</si>
  <si>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</si>
  <si>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</si>
  <si>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</si>
  <si>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</si>
  <si>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</si>
  <si>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</si>
  <si>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</si>
  <si>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</si>
  <si>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</si>
  <si>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</si>
  <si>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</si>
  <si>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</si>
  <si>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</si>
  <si>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</si>
  <si>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</si>
  <si>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</si>
  <si>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</si>
  <si>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</si>
  <si>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</si>
  <si>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</si>
  <si>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</si>
  <si>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</si>
  <si>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</si>
  <si>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</si>
  <si>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</si>
  <si>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</si>
  <si>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</si>
  <si>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</si>
  <si>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</si>
  <si>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</si>
  <si>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</si>
  <si>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</si>
  <si>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</si>
  <si>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</si>
  <si>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</si>
  <si>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</si>
  <si>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</si>
  <si>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</si>
  <si>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</si>
  <si>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</si>
  <si>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</si>
  <si>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</si>
  <si>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</si>
  <si>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</si>
  <si>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</si>
  <si>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</si>
  <si>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</si>
  <si>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</si>
  <si>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</si>
  <si>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</si>
  <si>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</si>
  <si>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</si>
  <si>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</si>
  <si>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</si>
  <si>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</si>
  <si>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</si>
  <si>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</si>
  <si>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</si>
  <si>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</si>
  <si>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</si>
  <si>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</si>
  <si>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</si>
  <si>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</si>
  <si>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</si>
  <si>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</si>
  <si>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</si>
  <si>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</si>
  <si>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</si>
  <si>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</si>
  <si>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</si>
  <si>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</si>
  <si>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</si>
  <si>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</si>
  <si>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</si>
  <si>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</si>
  <si>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</si>
  <si>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</si>
  <si>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</si>
  <si>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</si>
  <si>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</si>
  <si>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</si>
  <si>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</si>
  <si>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</si>
  <si>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</si>
  <si>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</si>
  <si>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</si>
  <si>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</si>
  <si>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</si>
  <si>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</si>
  <si>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</si>
  <si>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</si>
  <si>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</si>
  <si>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</si>
  <si>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</si>
  <si>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</si>
  <si>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</si>
  <si>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</si>
  <si>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</si>
  <si>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</si>
  <si>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</si>
  <si>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</si>
  <si>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</si>
  <si>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</si>
  <si>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</si>
  <si>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</si>
  <si>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</si>
  <si>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</si>
  <si>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</si>
  <si>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</si>
  <si>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</si>
  <si>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</si>
  <si>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</si>
  <si>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</si>
  <si>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</si>
  <si>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</si>
  <si>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</si>
  <si>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</si>
  <si>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</si>
  <si>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</si>
  <si>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</si>
  <si>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</si>
  <si>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</si>
  <si>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</si>
  <si>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</si>
  <si>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</si>
  <si>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</si>
  <si>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</si>
  <si>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</si>
  <si>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</si>
  <si>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</si>
  <si>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</si>
  <si>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</si>
  <si>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</si>
  <si>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</si>
  <si>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</si>
  <si>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</si>
  <si>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</si>
  <si>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</si>
  <si>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</si>
  <si>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</si>
  <si>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</si>
  <si>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</si>
  <si>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</si>
  <si>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</si>
  <si>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</si>
  <si>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</si>
  <si>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</si>
  <si>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</si>
  <si>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</si>
  <si>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</si>
  <si>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</si>
  <si>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</si>
  <si>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</si>
  <si>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</si>
  <si>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</si>
  <si>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</si>
  <si>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</si>
  <si>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</si>
  <si>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</si>
  <si>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</si>
  <si>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</si>
  <si>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</si>
  <si>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</si>
  <si>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</si>
  <si>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</si>
  <si>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</si>
  <si>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</si>
  <si>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</si>
  <si>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</si>
  <si>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</si>
  <si>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</si>
  <si>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</si>
  <si>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</si>
  <si>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</si>
  <si>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</si>
  <si>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</si>
  <si>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</si>
  <si>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</si>
  <si>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</si>
  <si>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</si>
  <si>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</si>
  <si>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</si>
  <si>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</si>
  <si>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</si>
  <si>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</si>
  <si>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</si>
  <si>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</si>
  <si>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</si>
  <si>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</si>
  <si>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</si>
  <si>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</si>
  <si>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</si>
  <si>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</si>
  <si>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</si>
  <si>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</si>
  <si>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</si>
  <si>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</si>
  <si>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</si>
  <si>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</si>
  <si>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</si>
  <si>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</si>
  <si>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</si>
  <si>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</si>
  <si>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</si>
  <si>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</si>
  <si>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</si>
  <si>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</si>
  <si>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</si>
  <si>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</si>
  <si>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</si>
  <si>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</si>
  <si>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</si>
  <si>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</si>
  <si>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</si>
  <si>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</si>
  <si>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</si>
  <si>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</si>
  <si>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</si>
  <si>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</si>
  <si>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</si>
  <si>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</si>
  <si>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</si>
  <si>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</si>
  <si>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</si>
  <si>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</si>
  <si>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</si>
  <si>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</si>
  <si>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</si>
  <si>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</si>
  <si>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</si>
  <si>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</si>
  <si>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</si>
  <si>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</si>
  <si>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</si>
  <si>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</si>
  <si>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</si>
  <si>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</si>
  <si>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</si>
  <si>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</si>
  <si>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</si>
  <si>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</si>
  <si>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</si>
  <si>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</si>
  <si>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</si>
  <si>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</si>
  <si>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</si>
  <si>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</si>
  <si>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</si>
  <si>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</si>
  <si>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</si>
  <si>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</si>
  <si>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</si>
  <si>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</si>
  <si>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</si>
  <si>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</si>
  <si>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</si>
  <si>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</si>
  <si>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</si>
  <si>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</si>
  <si>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</si>
  <si>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</si>
  <si>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</si>
  <si>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</si>
  <si>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</si>
  <si>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</si>
  <si>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</si>
  <si>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</si>
  <si>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</si>
  <si>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</si>
  <si>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</si>
  <si>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</si>
  <si>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</si>
  <si>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</si>
  <si>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</si>
  <si>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</si>
  <si>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</si>
  <si>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</si>
  <si>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</si>
  <si>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</si>
  <si>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</si>
  <si>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</si>
  <si>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</si>
  <si>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</si>
  <si>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</si>
  <si>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</si>
  <si>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</si>
  <si>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</si>
  <si>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</si>
  <si>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</si>
  <si>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</si>
  <si>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</si>
  <si>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</si>
  <si>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</si>
  <si>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</si>
  <si>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</si>
  <si>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</si>
  <si>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</si>
  <si>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</si>
  <si>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</si>
  <si>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</si>
  <si>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</si>
  <si>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</si>
  <si>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</si>
  <si>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</si>
  <si>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</si>
  <si>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</si>
  <si>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</si>
  <si>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</si>
  <si>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</si>
  <si>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</si>
  <si>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</si>
  <si>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</si>
  <si>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</si>
  <si>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</si>
  <si>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</si>
  <si>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</si>
  <si>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</si>
  <si>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</si>
  <si>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</si>
  <si>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</si>
  <si>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</si>
  <si>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</si>
  <si>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</si>
  <si>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</si>
  <si>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</si>
  <si>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</si>
  <si>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</si>
  <si>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</si>
  <si>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</si>
  <si>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</si>
  <si>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</si>
  <si>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</si>
  <si>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</si>
  <si>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</si>
  <si>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</si>
  <si>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</si>
  <si>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</si>
  <si>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</si>
  <si>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</si>
  <si>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</si>
  <si>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</si>
  <si>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</si>
  <si>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</si>
  <si>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</si>
  <si>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</si>
  <si>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</si>
  <si>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</si>
  <si>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</si>
  <si>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</si>
  <si>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</si>
  <si>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</si>
  <si>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</si>
  <si>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</si>
  <si>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</si>
  <si>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</si>
  <si>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</si>
  <si>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</si>
  <si>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</si>
  <si>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</si>
  <si>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</si>
  <si>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</si>
  <si>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</si>
  <si>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</si>
  <si>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</si>
  <si>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</si>
  <si>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</si>
  <si>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</si>
  <si>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</si>
  <si>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</si>
  <si>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</si>
  <si>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</si>
  <si>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</si>
  <si>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</si>
  <si>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</si>
  <si>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</si>
  <si>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</si>
  <si>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</si>
  <si>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</si>
  <si>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</si>
  <si>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</si>
  <si>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</si>
  <si>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</si>
  <si>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</si>
  <si>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</si>
  <si>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</si>
  <si>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</si>
  <si>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</si>
  <si>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</si>
  <si>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</si>
  <si>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</si>
  <si>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</si>
  <si>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</si>
  <si>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</si>
  <si>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</si>
  <si>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</si>
  <si>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</si>
  <si>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</si>
  <si>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</si>
  <si>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</si>
  <si>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</si>
  <si>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</si>
  <si>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</si>
  <si>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</si>
  <si>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</si>
  <si>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</si>
  <si>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</si>
  <si>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</si>
  <si>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</si>
  <si>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</si>
  <si>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</si>
  <si>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</si>
  <si>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</si>
  <si>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</si>
  <si>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</si>
  <si>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</si>
  <si>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</si>
  <si>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</si>
  <si>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</si>
  <si>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</si>
  <si>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</si>
  <si>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</si>
  <si>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</si>
  <si>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</si>
  <si>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</si>
  <si>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</si>
  <si>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</si>
  <si>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</si>
  <si>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</si>
  <si>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</si>
  <si>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</si>
  <si>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</si>
  <si>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</si>
  <si>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</si>
  <si>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</si>
  <si>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</si>
  <si>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</si>
  <si>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</si>
  <si>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</si>
  <si>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</si>
  <si>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</si>
  <si>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</si>
  <si>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</si>
  <si>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</si>
  <si>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</si>
  <si>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</si>
  <si>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</si>
  <si>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</si>
  <si>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</si>
  <si>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</si>
  <si>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</si>
  <si>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</si>
  <si>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</si>
  <si>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</si>
  <si>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</si>
  <si>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</si>
  <si>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</si>
  <si>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</si>
  <si>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</si>
  <si>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</si>
  <si>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</si>
  <si>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</si>
  <si>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</si>
  <si>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</si>
  <si>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</si>
  <si>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</si>
  <si>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</si>
  <si>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</si>
  <si>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</si>
  <si>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</si>
  <si>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</si>
  <si>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</si>
  <si>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</si>
  <si>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</si>
  <si>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</si>
  <si>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</si>
  <si>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</si>
  <si>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</si>
  <si>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</si>
  <si>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</si>
  <si>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</si>
  <si>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</si>
  <si>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</si>
  <si>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</si>
  <si>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</si>
  <si>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</si>
  <si>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</si>
  <si>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</si>
  <si>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</si>
  <si>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</si>
  <si>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</si>
  <si>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</si>
  <si>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</si>
  <si>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</si>
  <si>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</si>
  <si>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</si>
  <si>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</si>
  <si>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</si>
  <si>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</si>
  <si>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</si>
  <si>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</si>
  <si>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</si>
  <si>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</si>
  <si>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</si>
  <si>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</si>
  <si>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</si>
  <si>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</si>
  <si>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</si>
  <si>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</si>
  <si>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</si>
  <si>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</si>
  <si>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</si>
  <si>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</si>
  <si>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</si>
  <si>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</si>
  <si>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</si>
  <si>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</si>
  <si>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</si>
  <si>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</si>
  <si>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</si>
  <si>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</si>
  <si>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</si>
  <si>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</si>
  <si>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</si>
  <si>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</si>
  <si>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</si>
  <si>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</si>
  <si>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</si>
  <si>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</si>
  <si>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</si>
  <si>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</si>
  <si>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</si>
  <si>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</si>
  <si>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</si>
  <si>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</si>
  <si>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</si>
  <si>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</si>
  <si>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</si>
  <si>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</si>
  <si>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</si>
  <si>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</si>
  <si>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</si>
  <si>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</si>
  <si>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</si>
  <si>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</si>
  <si>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</si>
  <si>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</si>
  <si>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</si>
  <si>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</si>
  <si>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</si>
  <si>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</si>
  <si>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</si>
  <si>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</si>
  <si>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</si>
  <si>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</si>
  <si>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</si>
  <si>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</si>
  <si>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</si>
  <si>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</si>
  <si>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</si>
  <si>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</si>
  <si>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</si>
  <si>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</si>
  <si>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</si>
  <si>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</si>
  <si>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</si>
  <si>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</si>
  <si>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</si>
  <si>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</si>
  <si>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</si>
  <si>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</si>
  <si>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</si>
  <si>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</si>
  <si>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</si>
  <si>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</si>
  <si>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</si>
  <si>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</si>
  <si>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</si>
  <si>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</si>
  <si>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</si>
  <si>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</si>
  <si>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</si>
  <si>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</si>
  <si>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</si>
  <si>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</si>
  <si>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</si>
  <si>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</si>
  <si>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</si>
  <si>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</si>
  <si>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</si>
  <si>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</si>
  <si>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</si>
  <si>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</si>
  <si>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</si>
  <si>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</si>
  <si>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</si>
  <si>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</si>
  <si>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</si>
  <si>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</si>
  <si>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</si>
  <si>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</si>
  <si>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</si>
  <si>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</si>
  <si>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</si>
  <si>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</si>
  <si>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</si>
  <si>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</si>
  <si>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</si>
  <si>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</si>
  <si>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</si>
  <si>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</si>
  <si>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</si>
  <si>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</si>
  <si>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</si>
  <si>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</si>
  <si>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</si>
  <si>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</si>
  <si>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</si>
  <si>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</si>
  <si>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</si>
  <si>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</si>
  <si>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</si>
  <si>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</si>
  <si>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</si>
  <si>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</si>
  <si>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</si>
  <si>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</si>
  <si>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</si>
  <si>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</si>
  <si>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</si>
  <si>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</si>
  <si>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</si>
  <si>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</si>
  <si>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</si>
  <si>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</si>
  <si>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</si>
  <si>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</si>
  <si>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</si>
  <si>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</si>
  <si>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</si>
  <si>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</si>
  <si>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</si>
  <si>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</si>
  <si>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</si>
  <si>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</si>
  <si>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</si>
  <si>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</si>
  <si>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</si>
  <si>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</si>
  <si>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</si>
  <si>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</si>
  <si>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</si>
  <si>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</si>
  <si>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</si>
  <si>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</si>
  <si>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</si>
  <si>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</si>
  <si>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</si>
  <si>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</si>
  <si>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</si>
  <si>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</si>
  <si>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</si>
  <si>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</si>
  <si>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</si>
  <si>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</si>
  <si>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</si>
  <si>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</si>
  <si>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</si>
  <si>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</si>
  <si>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</si>
  <si>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</si>
  <si>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</si>
  <si>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</si>
  <si>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</si>
  <si>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</si>
  <si>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</si>
  <si>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</si>
  <si>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</si>
  <si>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</si>
  <si>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</si>
  <si>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</si>
  <si>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</si>
  <si>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</si>
  <si>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</si>
  <si>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</si>
  <si>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</si>
  <si>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</si>
  <si>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</si>
  <si>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</si>
  <si>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</si>
  <si>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</si>
  <si>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</si>
  <si>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</si>
  <si>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</si>
  <si>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</si>
  <si>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</si>
  <si>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</si>
  <si>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</si>
  <si>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</si>
  <si>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</si>
  <si>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</si>
  <si>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</si>
  <si>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</si>
  <si>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</si>
  <si>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</si>
  <si>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</si>
  <si>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</si>
  <si>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</si>
  <si>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</si>
  <si>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</si>
  <si>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</si>
  <si>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</si>
  <si>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</si>
  <si>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</si>
  <si>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</si>
  <si>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</si>
  <si>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</si>
  <si>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</si>
  <si>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</si>
  <si>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</si>
  <si>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</si>
  <si>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</si>
  <si>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</si>
  <si>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</si>
  <si>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</si>
  <si>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</si>
  <si>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</si>
  <si>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</si>
  <si>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</si>
  <si>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</si>
  <si>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</si>
  <si>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</si>
  <si>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</si>
  <si>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</si>
  <si>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</si>
  <si>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</si>
  <si>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</si>
  <si>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</si>
  <si>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</si>
  <si>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</si>
  <si>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</si>
  <si>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</si>
  <si>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</si>
  <si>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</si>
  <si>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</si>
  <si>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</si>
  <si>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</si>
  <si>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</si>
  <si>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</si>
  <si>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</si>
  <si>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</si>
  <si>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</si>
  <si>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</si>
  <si>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</si>
  <si>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</si>
  <si>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</si>
  <si>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</si>
  <si>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</si>
  <si>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</si>
  <si>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</si>
  <si>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</si>
  <si>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</si>
  <si>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</si>
  <si>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</si>
  <si>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</si>
  <si>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</si>
  <si>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</si>
  <si>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</si>
  <si>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</si>
  <si>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</si>
  <si>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</si>
  <si>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</si>
  <si>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</si>
  <si>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</si>
  <si>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</si>
  <si>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</si>
  <si>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</si>
  <si>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</si>
  <si>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</si>
  <si>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</si>
  <si>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</si>
  <si>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</si>
  <si>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</si>
  <si>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</si>
  <si>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</si>
  <si>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</si>
  <si>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</si>
  <si>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</si>
  <si>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</si>
  <si>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</si>
  <si>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</si>
  <si>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</si>
  <si>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</si>
  <si>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</si>
  <si>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</si>
  <si>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</si>
  <si>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</si>
  <si>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</si>
  <si>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</si>
  <si>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</si>
  <si>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</si>
  <si>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</si>
  <si>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</si>
  <si>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</si>
  <si>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</si>
  <si>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</si>
  <si>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</si>
  <si>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</si>
  <si>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</si>
  <si>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</si>
  <si>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</si>
  <si>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</si>
  <si>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</si>
  <si>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</si>
  <si>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</si>
  <si>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</si>
  <si>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</si>
  <si>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</si>
  <si>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</si>
  <si>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</si>
  <si>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</si>
  <si>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</si>
  <si>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</si>
  <si>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</si>
  <si>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</si>
  <si>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</si>
  <si>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</si>
  <si>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</si>
  <si>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</si>
  <si>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</si>
  <si>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</si>
  <si>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</si>
  <si>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</si>
  <si>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</si>
  <si>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</si>
  <si>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</si>
  <si>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</si>
  <si>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</si>
  <si>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</si>
  <si>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</si>
  <si>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</si>
  <si>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</si>
  <si>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</si>
  <si>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</si>
  <si>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</si>
  <si>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</si>
  <si>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</si>
  <si>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</si>
  <si>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</si>
  <si>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</si>
  <si>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</si>
  <si>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</si>
  <si>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</si>
  <si>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</si>
  <si>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</si>
  <si>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</si>
  <si>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</si>
  <si>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</si>
  <si>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</si>
  <si>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</si>
  <si>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</si>
  <si>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</si>
  <si>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</si>
  <si>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</si>
  <si>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</si>
  <si>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</si>
  <si>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</si>
  <si>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</si>
  <si>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</si>
  <si>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</si>
  <si>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</si>
  <si>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</si>
  <si>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</si>
  <si>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</si>
  <si>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</si>
  <si>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</si>
  <si>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</si>
  <si>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</si>
  <si>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</si>
  <si>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</si>
  <si>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</si>
  <si>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</si>
  <si>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</si>
  <si>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</si>
  <si>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</si>
  <si>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</si>
  <si>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</si>
  <si>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</si>
  <si>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</si>
  <si>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</si>
  <si>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</si>
  <si>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</si>
  <si>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</si>
  <si>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</si>
  <si>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</si>
  <si>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</si>
  <si>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</si>
  <si>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</si>
  <si>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</si>
  <si>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</si>
  <si>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</si>
  <si>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</si>
  <si>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</si>
  <si>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</si>
  <si>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</si>
  <si>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</si>
  <si>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</si>
  <si>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</si>
  <si>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</si>
  <si>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</si>
  <si>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</si>
  <si>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</si>
  <si>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</si>
  <si>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</si>
  <si>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</si>
  <si>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</si>
  <si>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</si>
  <si>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</si>
  <si>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</si>
  <si>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</si>
  <si>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</si>
  <si>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</si>
  <si>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</si>
  <si>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</si>
  <si>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</si>
  <si>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</si>
  <si>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</si>
  <si>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</si>
  <si>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</si>
  <si>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</si>
  <si>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</si>
  <si>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</si>
  <si>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</si>
  <si>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</si>
  <si>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</si>
  <si>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</si>
  <si>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</si>
  <si>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</si>
  <si>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</si>
  <si>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</si>
  <si>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</si>
  <si>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</si>
  <si>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</si>
  <si>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</si>
  <si>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</si>
  <si>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</si>
  <si>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</si>
  <si>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</si>
  <si>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</si>
  <si>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</si>
  <si>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</si>
  <si>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</si>
  <si>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</si>
  <si>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</si>
  <si>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</si>
  <si>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</si>
  <si>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</si>
  <si>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</si>
  <si>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</si>
  <si>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</si>
  <si>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</si>
  <si>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</si>
  <si>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</si>
  <si>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</si>
  <si>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</si>
  <si>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</si>
  <si>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</si>
  <si>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</si>
  <si>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</si>
  <si>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</si>
  <si>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</si>
  <si>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</si>
  <si>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</si>
  <si>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</si>
  <si>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</si>
  <si>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</si>
  <si>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</si>
  <si>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</si>
  <si>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</si>
  <si>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</si>
  <si>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</si>
  <si>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</si>
  <si>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</si>
  <si>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</si>
  <si>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</si>
  <si>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</si>
  <si>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</si>
  <si>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</si>
  <si>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</si>
  <si>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</si>
  <si>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</si>
  <si>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</si>
  <si>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</si>
  <si>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</si>
  <si>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</si>
  <si>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</si>
  <si>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</si>
  <si>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</si>
  <si>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</si>
  <si>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</si>
  <si>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</si>
  <si>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</si>
  <si>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</si>
  <si>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</si>
  <si>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</si>
  <si>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</si>
  <si>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</si>
  <si>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</si>
  <si>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</si>
  <si>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</si>
  <si>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</si>
  <si>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</si>
  <si>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</si>
  <si>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</si>
  <si>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</si>
  <si>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</si>
  <si>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</si>
  <si>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</si>
  <si>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</si>
  <si>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</si>
  <si>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</si>
  <si>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</si>
  <si>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</si>
  <si>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</si>
  <si>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</si>
  <si>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</si>
  <si>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</si>
  <si>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</si>
  <si>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</si>
  <si>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</si>
  <si>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</si>
  <si>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</si>
  <si>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</si>
  <si>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</si>
  <si>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</si>
  <si>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</si>
  <si>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</si>
  <si>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</si>
  <si>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</si>
  <si>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</si>
  <si>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</si>
  <si>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</si>
  <si>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</si>
  <si>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</si>
  <si>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</si>
  <si>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</si>
  <si>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</si>
  <si>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</si>
  <si>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</si>
  <si>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</si>
  <si>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</si>
  <si>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</si>
  <si>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</si>
  <si>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</si>
  <si>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</si>
  <si>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</si>
  <si>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</si>
  <si>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</si>
  <si>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</si>
  <si>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</si>
  <si>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</si>
  <si>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</si>
  <si>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</si>
  <si>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</si>
  <si>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</si>
  <si>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</si>
  <si>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</si>
  <si>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</si>
  <si>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</si>
  <si>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</si>
  <si>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</si>
  <si>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</si>
  <si>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</si>
  <si>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</si>
  <si>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</si>
  <si>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</si>
  <si>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</si>
  <si>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</si>
  <si>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</si>
  <si>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</si>
  <si>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</si>
  <si>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</si>
  <si>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</si>
  <si>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</si>
  <si>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</si>
  <si>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</si>
  <si>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</si>
  <si>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</si>
  <si>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</si>
  <si>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</si>
  <si>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</si>
  <si>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</si>
  <si>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</si>
  <si>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</si>
  <si>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</si>
  <si>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</si>
  <si>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</si>
  <si>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</si>
  <si>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</si>
  <si>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</si>
  <si>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</si>
  <si>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</si>
  <si>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</si>
  <si>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</si>
  <si>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</si>
  <si>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</si>
  <si>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</si>
  <si>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</si>
  <si>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</si>
  <si>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</si>
  <si>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</si>
  <si>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</si>
  <si>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</si>
  <si>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</si>
  <si>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</si>
  <si>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</si>
  <si>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</si>
  <si>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</si>
  <si>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</si>
  <si>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</si>
  <si>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</si>
  <si>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</si>
  <si>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</si>
  <si>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</si>
  <si>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</si>
  <si>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</si>
  <si>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</si>
  <si>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</si>
  <si>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</si>
  <si>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</si>
  <si>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</si>
  <si>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</si>
  <si>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</si>
  <si>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</si>
  <si>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</si>
  <si>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</si>
  <si>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</si>
  <si>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</si>
  <si>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</si>
  <si>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</si>
  <si>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</si>
  <si>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</si>
  <si>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</si>
  <si>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</si>
  <si>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</si>
  <si>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</si>
  <si>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</si>
  <si>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</si>
  <si>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</si>
  <si>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</si>
  <si>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</si>
  <si>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</si>
  <si>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</si>
  <si>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</si>
  <si>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</si>
  <si>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</si>
  <si>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</si>
  <si>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</si>
  <si>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</si>
  <si>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</si>
  <si>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</si>
  <si>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</si>
  <si>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</si>
  <si>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</si>
  <si>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</si>
  <si>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</si>
  <si>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</si>
  <si>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</si>
  <si>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</si>
  <si>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</si>
  <si>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</si>
  <si>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</si>
  <si>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</si>
  <si>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</si>
  <si>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</si>
  <si>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</si>
  <si>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</si>
  <si>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</si>
  <si>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</si>
  <si>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</si>
  <si>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</si>
  <si>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</si>
  <si>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</si>
  <si>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</si>
  <si>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</si>
  <si>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</si>
  <si>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</si>
  <si>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</si>
  <si>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</si>
  <si>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</si>
  <si>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</si>
  <si>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</si>
  <si>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</si>
  <si>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</si>
  <si>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</si>
  <si>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</si>
  <si>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</si>
  <si>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</si>
  <si>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</si>
  <si>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</si>
  <si>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</si>
  <si>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</si>
  <si>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</si>
  <si>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</si>
  <si>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</si>
  <si>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</si>
  <si>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</si>
  <si>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</si>
  <si>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</si>
  <si>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</si>
  <si>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</si>
  <si>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</si>
  <si>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</si>
  <si>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</si>
  <si>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</si>
  <si>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</si>
  <si>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</si>
  <si>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</si>
  <si>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</si>
  <si>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</si>
  <si>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</si>
  <si>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</si>
  <si>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</si>
  <si>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</si>
  <si>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</si>
  <si>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</si>
  <si>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</si>
  <si>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</si>
  <si>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</si>
  <si>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</si>
  <si>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</si>
  <si>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</si>
  <si>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</si>
  <si>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</si>
  <si>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</si>
  <si>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</si>
  <si>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</si>
  <si>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</si>
  <si>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</si>
  <si>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</si>
  <si>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</si>
  <si>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</si>
  <si>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</si>
  <si>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</si>
  <si>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</si>
  <si>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</si>
  <si>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</si>
  <si>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</si>
  <si>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</si>
  <si>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</si>
  <si>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</si>
  <si>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</si>
  <si>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</si>
  <si>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</si>
  <si>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</si>
  <si>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</si>
  <si>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</si>
  <si>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</si>
  <si>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</si>
  <si>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</si>
  <si>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</si>
  <si>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</si>
  <si>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</si>
  <si>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</si>
  <si>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</si>
  <si>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</si>
  <si>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</si>
  <si>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</si>
  <si>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</si>
  <si>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</si>
  <si>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</si>
  <si>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</si>
  <si>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</si>
  <si>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</si>
  <si>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</si>
  <si>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</si>
  <si>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</si>
  <si>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</si>
  <si>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</si>
  <si>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</si>
  <si>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</si>
  <si>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</si>
  <si>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</si>
  <si>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</si>
  <si>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</si>
  <si>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</si>
  <si>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</si>
  <si>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</si>
  <si>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</si>
  <si>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</si>
  <si>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</si>
  <si>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</si>
  <si>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</si>
  <si>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</si>
  <si>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</si>
  <si>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</si>
  <si>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</si>
  <si>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</si>
  <si>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</si>
  <si>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</si>
  <si>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</si>
  <si>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</si>
  <si>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</si>
  <si>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</si>
  <si>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</si>
  <si>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</si>
  <si>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</si>
  <si>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</si>
  <si>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</si>
  <si>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</si>
  <si>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</si>
  <si>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</si>
  <si>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</si>
  <si>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</si>
  <si>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</si>
  <si>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</si>
  <si>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</si>
  <si>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</si>
  <si>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</si>
  <si>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</si>
  <si>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</si>
  <si>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</si>
  <si>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</si>
  <si>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</si>
  <si>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</si>
  <si>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</si>
  <si>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</si>
  <si>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</si>
  <si>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</si>
  <si>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</si>
  <si>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</si>
  <si>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</si>
  <si>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</si>
  <si>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</si>
  <si>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</si>
  <si>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</si>
  <si>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</si>
  <si>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</si>
  <si>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</si>
  <si>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</si>
  <si>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</si>
  <si>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</si>
  <si>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</si>
  <si>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</si>
  <si>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</si>
  <si>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</si>
  <si>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</si>
  <si>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</si>
  <si>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</si>
  <si>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</si>
  <si>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</si>
  <si>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</si>
  <si>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</si>
  <si>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</si>
  <si>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</si>
  <si>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</si>
  <si>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</si>
  <si>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</si>
  <si>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</si>
  <si>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</si>
  <si>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</si>
  <si>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</si>
  <si>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</si>
  <si>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</si>
  <si>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</si>
  <si>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</si>
  <si>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</si>
  <si>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</si>
  <si>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</si>
  <si>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</si>
  <si>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</si>
  <si>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</si>
  <si>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</si>
  <si>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</si>
  <si>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</si>
  <si>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</si>
  <si>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</si>
  <si>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</si>
  <si>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</si>
  <si>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</si>
  <si>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</si>
  <si>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</si>
  <si>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</si>
  <si>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</si>
  <si>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</si>
  <si>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</si>
  <si>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</si>
  <si>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</si>
  <si>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</si>
  <si>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</si>
  <si>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</si>
  <si>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</si>
  <si>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</si>
  <si>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</si>
  <si>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</si>
  <si>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</si>
  <si>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</si>
  <si>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</si>
  <si>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</si>
  <si>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</si>
  <si>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</si>
  <si>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</si>
  <si>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</si>
  <si>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</si>
  <si>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</si>
  <si>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</si>
  <si>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</si>
  <si>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</si>
  <si>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</si>
  <si>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</si>
  <si>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</si>
  <si>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</si>
  <si>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</si>
  <si>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</si>
  <si>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</si>
  <si>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</si>
  <si>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</si>
  <si>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</si>
  <si>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</si>
  <si>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</si>
  <si>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</si>
  <si>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</si>
  <si>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</si>
  <si>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</si>
  <si>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</si>
  <si>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</si>
  <si>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</si>
  <si>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</si>
  <si>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</si>
  <si>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</si>
  <si>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</si>
  <si>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</si>
  <si>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</si>
  <si>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</si>
  <si>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</si>
  <si>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</si>
  <si>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</si>
  <si>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</si>
  <si>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</si>
  <si>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</si>
  <si>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</si>
  <si>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</si>
  <si>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</si>
  <si>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</si>
  <si>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</si>
  <si>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</si>
  <si>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</si>
  <si>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</si>
  <si>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</si>
  <si>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</si>
  <si>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</si>
  <si>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</si>
  <si>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</si>
  <si>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</si>
  <si>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</si>
  <si>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</si>
  <si>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</si>
  <si>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</si>
  <si>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</si>
  <si>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</si>
  <si>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</si>
  <si>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</si>
  <si>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</si>
  <si>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</si>
  <si>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</si>
  <si>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</si>
  <si>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</si>
  <si>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</si>
  <si>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</si>
  <si>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</si>
  <si>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</si>
  <si>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</si>
  <si>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</si>
  <si>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</si>
  <si>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</si>
  <si>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</si>
  <si>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</si>
  <si>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</si>
  <si>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</si>
  <si>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</si>
  <si>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</si>
  <si>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</si>
  <si>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</si>
  <si>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</si>
  <si>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</si>
  <si>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</si>
  <si>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</si>
  <si>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</si>
  <si>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</si>
  <si>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</si>
  <si>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</si>
  <si>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</si>
  <si>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</si>
  <si>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</si>
  <si>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</si>
  <si>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</si>
  <si>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</si>
  <si>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</si>
  <si>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</si>
  <si>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</si>
  <si>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</si>
  <si>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</si>
  <si>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</si>
  <si>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</si>
  <si>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</si>
  <si>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</si>
  <si>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</si>
  <si>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</si>
  <si>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</si>
  <si>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</si>
  <si>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</si>
  <si>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</si>
  <si>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</si>
  <si>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</si>
  <si>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</si>
  <si>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</si>
  <si>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</si>
  <si>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</si>
  <si>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</si>
  <si>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</si>
  <si>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</si>
  <si>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</si>
  <si>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</si>
  <si>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</si>
  <si>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</si>
  <si>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</si>
  <si>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</si>
  <si>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</si>
  <si>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</si>
  <si>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</si>
  <si>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</si>
  <si>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</si>
  <si>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</si>
  <si>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</si>
  <si>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</si>
  <si>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</si>
  <si>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</si>
  <si>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</si>
  <si>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</si>
  <si>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</si>
  <si>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</si>
  <si>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</si>
  <si>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</si>
  <si>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</si>
  <si>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</si>
  <si>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</si>
  <si>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</si>
  <si>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</si>
  <si>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</si>
  <si>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</si>
  <si>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</si>
  <si>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</si>
  <si>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</si>
  <si>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</si>
  <si>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</si>
  <si>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</si>
  <si>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</si>
  <si>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</si>
  <si>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</si>
  <si>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</si>
  <si>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</si>
  <si>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</si>
  <si>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</si>
  <si>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</si>
  <si>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</si>
  <si>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</si>
  <si>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</si>
  <si>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</si>
  <si>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</si>
  <si>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</si>
  <si>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</si>
  <si>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</si>
  <si>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</si>
  <si>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</si>
  <si>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</si>
  <si>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</si>
  <si>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</si>
  <si>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</si>
  <si>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</si>
  <si>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</si>
  <si>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</si>
  <si>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</si>
  <si>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</si>
  <si>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</si>
  <si>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</si>
  <si>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</si>
  <si>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</si>
  <si>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</si>
  <si>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</si>
  <si>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</si>
  <si>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</si>
  <si>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</si>
  <si>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</si>
  <si>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</si>
  <si>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</si>
  <si>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</si>
  <si>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</si>
  <si>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</si>
  <si>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</si>
  <si>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</si>
  <si>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</si>
  <si>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</si>
  <si>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</si>
  <si>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</si>
  <si>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</si>
  <si>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</si>
  <si>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</si>
  <si>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</si>
  <si>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</si>
  <si>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</si>
  <si>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</si>
  <si>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</si>
  <si>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</si>
  <si>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</si>
  <si>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</si>
  <si>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</si>
  <si>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</si>
  <si>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</si>
  <si>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</si>
  <si>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</si>
  <si>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</si>
  <si>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</si>
  <si>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</si>
  <si>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</si>
  <si>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</si>
  <si>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</si>
  <si>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</si>
  <si>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</si>
  <si>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</si>
  <si>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</si>
  <si>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</si>
  <si>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</si>
  <si>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</si>
  <si>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</si>
  <si>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</si>
  <si>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</si>
  <si>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</si>
  <si>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</si>
  <si>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</si>
  <si>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</si>
  <si>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</si>
  <si>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</si>
  <si>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</si>
  <si>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</si>
  <si>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</si>
  <si>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</si>
  <si>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</si>
  <si>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</si>
  <si>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</si>
  <si>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</si>
  <si>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</si>
  <si>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</si>
  <si>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</si>
  <si>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</si>
  <si>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</si>
  <si>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</si>
  <si>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</si>
  <si>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</si>
  <si>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</si>
  <si>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</si>
  <si>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</si>
  <si>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</si>
  <si>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</si>
  <si>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</si>
  <si>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</si>
  <si>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</si>
  <si>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</si>
  <si>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</si>
  <si>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</si>
  <si>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</si>
  <si>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</si>
  <si>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</si>
  <si>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</si>
  <si>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</si>
  <si>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</si>
  <si>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</si>
  <si>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</si>
  <si>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</si>
  <si>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</si>
  <si>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</si>
  <si>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</si>
  <si>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</si>
  <si>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</si>
  <si>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</si>
  <si>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</si>
  <si>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</si>
  <si>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</si>
  <si>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</si>
  <si>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</si>
  <si>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</si>
  <si>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</si>
  <si>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</si>
  <si>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</si>
  <si>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</si>
  <si>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</si>
  <si>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</si>
  <si>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</si>
  <si>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</si>
  <si>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</si>
  <si>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</si>
  <si>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</si>
  <si>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</si>
  <si>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</si>
  <si>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</si>
  <si>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</si>
  <si>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</si>
  <si>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</si>
  <si>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</si>
  <si>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</si>
  <si>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</si>
  <si>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</si>
  <si>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</si>
  <si>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</si>
  <si>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</si>
  <si>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</si>
  <si>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</si>
  <si>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</si>
  <si>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</si>
  <si>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</si>
  <si>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</si>
  <si>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</si>
  <si>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</si>
  <si>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</si>
  <si>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</si>
  <si>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</si>
  <si>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</si>
  <si>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</si>
  <si>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</si>
  <si>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</si>
  <si>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</si>
  <si>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</si>
  <si>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</si>
  <si>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</si>
  <si>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</si>
  <si>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</si>
  <si>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</si>
  <si>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</si>
  <si>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</si>
  <si>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</si>
  <si>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</si>
  <si>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</si>
  <si>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</si>
  <si>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</si>
  <si>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</si>
  <si>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</si>
  <si>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</si>
  <si>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</si>
  <si>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</si>
  <si>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</si>
  <si>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</si>
  <si>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</si>
  <si>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</si>
  <si>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</si>
  <si>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</si>
  <si>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</si>
  <si>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</si>
  <si>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</si>
  <si>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</si>
  <si>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</si>
  <si>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</si>
  <si>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</si>
  <si>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</si>
  <si>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</si>
  <si>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</si>
  <si>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</si>
  <si>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</si>
  <si>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</si>
  <si>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</si>
  <si>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</si>
  <si>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</si>
  <si>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</si>
  <si>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</si>
  <si>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</si>
  <si>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</si>
  <si>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</si>
  <si>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</si>
  <si>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</si>
  <si>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</si>
  <si>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</si>
  <si>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</si>
  <si>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</si>
  <si>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</si>
  <si>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</si>
  <si>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</si>
  <si>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</si>
  <si>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</si>
  <si>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</si>
  <si>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</si>
  <si>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</si>
  <si>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</si>
  <si>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</si>
  <si>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</si>
  <si>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</si>
  <si>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</si>
  <si>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</si>
  <si>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</si>
  <si>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</si>
  <si>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</si>
  <si>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</si>
  <si>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</si>
  <si>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</si>
  <si>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</si>
  <si>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</si>
  <si>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</si>
  <si>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</si>
  <si>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</si>
  <si>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</si>
  <si>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</si>
  <si>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</si>
  <si>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</si>
  <si>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</si>
  <si>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</si>
  <si>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</si>
  <si>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</si>
  <si>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</si>
  <si>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</si>
  <si>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</si>
  <si>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</si>
  <si>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</si>
  <si>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</si>
  <si>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</si>
  <si>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</si>
  <si>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</si>
  <si>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</si>
  <si>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</si>
  <si>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</si>
  <si>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</si>
  <si>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</si>
  <si>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</si>
  <si>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</si>
  <si>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</si>
  <si>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</si>
  <si>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</si>
  <si>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</si>
  <si>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</si>
  <si>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</si>
  <si>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</si>
  <si>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</si>
  <si>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</si>
  <si>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</si>
  <si>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</si>
  <si>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</si>
  <si>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</si>
  <si>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</si>
  <si>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</si>
  <si>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</si>
  <si>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</si>
  <si>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</si>
  <si>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</si>
  <si>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</si>
  <si>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</si>
  <si>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</si>
  <si>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</si>
  <si>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</si>
  <si>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</si>
  <si>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</si>
  <si>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</si>
  <si>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</si>
  <si>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</si>
  <si>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</si>
  <si>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</si>
  <si>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</si>
  <si>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</si>
  <si>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</si>
  <si>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</si>
  <si>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</si>
  <si>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</si>
  <si>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</si>
  <si>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</si>
  <si>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</si>
  <si>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</si>
  <si>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</si>
  <si>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</si>
  <si>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</si>
  <si>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</si>
  <si>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</si>
  <si>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</si>
  <si>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</si>
  <si>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</si>
  <si>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</si>
  <si>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</si>
  <si>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</si>
  <si>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</si>
  <si>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</si>
  <si>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</si>
  <si>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</si>
  <si>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</si>
  <si>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</si>
  <si>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</si>
  <si>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</si>
  <si>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</si>
  <si>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</si>
  <si>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</si>
  <si>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</si>
  <si>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</si>
  <si>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</si>
  <si>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</si>
  <si>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</si>
  <si>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</si>
  <si>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</si>
  <si>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</si>
  <si>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</si>
  <si>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</si>
  <si>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</si>
  <si>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</si>
  <si>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</si>
  <si>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</si>
  <si>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</si>
  <si>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</si>
  <si>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</si>
  <si>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</si>
  <si>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</si>
  <si>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</si>
  <si>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</si>
  <si>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</si>
  <si>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</si>
  <si>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</si>
  <si>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</si>
  <si>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</si>
  <si>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</si>
  <si>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</si>
  <si>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</si>
  <si>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</si>
  <si>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</si>
  <si>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</si>
  <si>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</si>
  <si>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</si>
  <si>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</si>
  <si>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</si>
  <si>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</si>
  <si>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</si>
  <si>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</si>
  <si>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</si>
  <si>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</si>
  <si>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</si>
  <si>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</si>
  <si>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</si>
  <si>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</si>
  <si>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</si>
  <si>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</si>
  <si>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</si>
  <si>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</si>
  <si>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</si>
  <si>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</si>
  <si>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</si>
  <si>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</si>
  <si>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</si>
  <si>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</si>
  <si>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</si>
  <si>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</si>
  <si>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</si>
  <si>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</si>
  <si>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</si>
  <si>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</si>
  <si>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</si>
  <si>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</si>
  <si>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</si>
  <si>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</si>
  <si>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</si>
  <si>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</si>
  <si>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</si>
  <si>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</si>
  <si>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</si>
  <si>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</si>
  <si>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</si>
  <si>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</si>
  <si>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</si>
  <si>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</si>
  <si>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</si>
  <si>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</si>
  <si>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</si>
  <si>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</si>
  <si>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</si>
  <si>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</si>
  <si>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</si>
  <si>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</si>
  <si>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</si>
  <si>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</si>
  <si>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</si>
  <si>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</si>
  <si>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</si>
  <si>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</si>
  <si>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</si>
  <si>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</si>
  <si>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</si>
  <si>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</si>
  <si>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</si>
  <si>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</si>
  <si>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</si>
  <si>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</si>
  <si>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</si>
  <si>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</si>
  <si>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</si>
  <si>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</si>
  <si>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</si>
  <si>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</si>
  <si>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</si>
  <si>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</si>
  <si>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</si>
  <si>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</si>
  <si>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</si>
  <si>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</si>
  <si>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</si>
  <si>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</si>
  <si>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</si>
  <si>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</si>
  <si>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</si>
  <si>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</si>
  <si>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</si>
  <si>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</si>
  <si>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</si>
  <si>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</si>
  <si>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</si>
  <si>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</si>
  <si>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</si>
  <si>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</si>
  <si>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</si>
  <si>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</si>
  <si>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</si>
  <si>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</si>
  <si>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</si>
  <si>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</si>
  <si>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</si>
  <si>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</si>
  <si>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</si>
  <si>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</si>
  <si>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</si>
  <si>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</si>
  <si>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</si>
  <si>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</si>
  <si>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</si>
  <si>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</si>
  <si>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</si>
  <si>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</si>
  <si>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</si>
  <si>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</si>
  <si>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</si>
  <si>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</si>
  <si>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</si>
  <si>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</si>
  <si>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</si>
  <si>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</si>
  <si>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</si>
  <si>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</si>
  <si>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</si>
  <si>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</si>
  <si>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</si>
  <si>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</si>
  <si>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</si>
  <si>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</si>
  <si>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</si>
  <si>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</si>
  <si>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</si>
  <si>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</si>
  <si>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</si>
  <si>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</si>
  <si>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</si>
  <si>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</si>
  <si>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</si>
  <si>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</si>
  <si>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</si>
  <si>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</si>
  <si>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</si>
  <si>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</si>
  <si>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</si>
  <si>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</si>
  <si>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</si>
  <si>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</si>
  <si>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</si>
  <si>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</si>
  <si>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</si>
  <si>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</si>
  <si>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</si>
  <si>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</si>
  <si>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</si>
  <si>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</si>
  <si>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</si>
  <si>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</si>
  <si>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</si>
  <si>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</si>
  <si>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</si>
  <si>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</si>
  <si>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</si>
  <si>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</si>
  <si>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</si>
  <si>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</si>
  <si>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</si>
  <si>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</si>
  <si>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</si>
  <si>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</si>
  <si>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</si>
  <si>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</si>
  <si>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</si>
  <si>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</si>
  <si>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</si>
  <si>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</si>
  <si>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</si>
  <si>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</si>
  <si>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</si>
  <si>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</si>
  <si>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</si>
  <si>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</si>
  <si>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</si>
  <si>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</si>
  <si>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</si>
  <si>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</si>
  <si>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</si>
  <si>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</si>
  <si>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</si>
  <si>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</si>
  <si>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</si>
  <si>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</si>
  <si>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</si>
  <si>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</si>
  <si>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</si>
  <si>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</si>
  <si>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</si>
  <si>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</si>
  <si>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</si>
  <si>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</si>
  <si>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</si>
  <si>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</si>
  <si>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</si>
  <si>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</si>
  <si>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</si>
  <si>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</si>
  <si>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</si>
  <si>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</si>
  <si>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</si>
  <si>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</si>
  <si>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</si>
  <si>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</si>
  <si>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</si>
  <si>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</si>
  <si>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</si>
  <si>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</si>
  <si>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</si>
  <si>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</si>
  <si>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</si>
  <si>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</si>
  <si>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</si>
  <si>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</si>
  <si>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</si>
  <si>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</si>
  <si>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</si>
  <si>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</si>
  <si>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</si>
  <si>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</si>
  <si>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</si>
  <si>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</si>
  <si>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</si>
  <si>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</si>
  <si>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</si>
  <si>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</si>
  <si>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</si>
  <si>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</si>
  <si>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</si>
  <si>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</si>
  <si>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</si>
  <si>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</si>
  <si>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</si>
  <si>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</si>
  <si>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</si>
  <si>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</si>
  <si>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</si>
  <si>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</si>
  <si>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</si>
  <si>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</si>
  <si>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</si>
  <si>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</si>
  <si>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</si>
  <si>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</si>
  <si>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</si>
  <si>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</si>
  <si>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</si>
  <si>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</si>
  <si>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</si>
  <si>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</si>
  <si>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</si>
  <si>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</si>
  <si>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</si>
  <si>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</si>
  <si>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</si>
  <si>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</si>
  <si>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</si>
  <si>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</si>
  <si>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</si>
  <si>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</si>
  <si>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</si>
  <si>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</si>
  <si>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</si>
  <si>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</si>
  <si>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</si>
  <si>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</si>
  <si>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</si>
  <si>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</si>
  <si>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</si>
  <si>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</si>
  <si>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</si>
  <si>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</si>
  <si>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</si>
  <si>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</si>
  <si>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</si>
  <si>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</si>
  <si>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</si>
  <si>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</si>
  <si>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</si>
  <si>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</si>
  <si>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</si>
  <si>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</si>
  <si>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</si>
  <si>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</si>
  <si>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</si>
  <si>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</si>
  <si>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</si>
  <si>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</si>
  <si>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</si>
  <si>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</si>
  <si>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</si>
  <si>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</si>
  <si>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</si>
  <si>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</si>
  <si>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</si>
  <si>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</si>
  <si>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</si>
  <si>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</si>
  <si>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</si>
  <si>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</si>
  <si>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</si>
  <si>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</si>
  <si>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</si>
  <si>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</si>
  <si>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</si>
  <si>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</si>
  <si>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</si>
  <si>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</si>
  <si>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</si>
  <si>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</si>
  <si>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</si>
  <si>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</si>
  <si>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</si>
  <si>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</si>
  <si>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</si>
  <si>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</si>
  <si>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</si>
  <si>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</si>
  <si>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</si>
  <si>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</si>
  <si>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</si>
  <si>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</si>
  <si>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</si>
  <si>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</si>
  <si>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</si>
  <si>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</si>
  <si>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</si>
  <si>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</si>
  <si>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</si>
  <si>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</si>
  <si>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</si>
  <si>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</si>
  <si>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</si>
  <si>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</si>
  <si>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</si>
  <si>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</si>
  <si>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</si>
  <si>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</si>
  <si>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</si>
  <si>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</si>
  <si>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</si>
  <si>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</si>
  <si>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</si>
  <si>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</si>
  <si>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</si>
  <si>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</si>
  <si>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</si>
  <si>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</si>
  <si>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</si>
  <si>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</si>
  <si>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</si>
  <si>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</si>
  <si>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</si>
  <si>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</si>
  <si>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</si>
  <si>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</si>
  <si>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</si>
  <si>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</si>
  <si>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</si>
  <si>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</si>
  <si>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</si>
  <si>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</si>
  <si>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</si>
  <si>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</si>
  <si>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</si>
  <si>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</si>
  <si>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</si>
  <si>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</si>
  <si>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</si>
  <si>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</si>
  <si>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</si>
  <si>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</si>
  <si>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</si>
  <si>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</si>
  <si>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</si>
  <si>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</si>
  <si>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</si>
  <si>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</si>
  <si>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</si>
  <si>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</si>
  <si>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</si>
  <si>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</si>
  <si>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</si>
  <si>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</si>
  <si>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</si>
  <si>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</si>
  <si>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</si>
  <si>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</si>
  <si>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</si>
  <si>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</si>
  <si>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</si>
  <si>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</si>
  <si>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</si>
  <si>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</si>
  <si>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</si>
  <si>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</si>
  <si>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</si>
  <si>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</si>
  <si>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</si>
  <si>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</si>
  <si>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</si>
  <si>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</si>
  <si>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</si>
  <si>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</si>
  <si>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</si>
  <si>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</si>
  <si>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</si>
  <si>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</si>
  <si>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</si>
  <si>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</si>
  <si>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</si>
  <si>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</si>
  <si>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</si>
  <si>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</si>
  <si>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</si>
  <si>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</si>
  <si>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</si>
  <si>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</si>
  <si>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</si>
  <si>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</si>
  <si>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</si>
  <si>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</si>
  <si>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</si>
  <si>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</si>
  <si>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</si>
  <si>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</si>
  <si>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</si>
  <si>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</si>
  <si>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</si>
  <si>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</si>
  <si>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</si>
  <si>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</si>
  <si>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</si>
  <si>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</si>
  <si>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</si>
  <si>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</si>
  <si>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</si>
  <si>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</si>
  <si>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</si>
  <si>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</si>
  <si>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</si>
  <si>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</si>
  <si>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</si>
  <si>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</si>
  <si>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</si>
  <si>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</si>
  <si>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</si>
  <si>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</si>
  <si>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</si>
  <si>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</si>
  <si>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</si>
  <si>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</si>
  <si>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</si>
  <si>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</si>
  <si>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</si>
  <si>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</si>
  <si>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</si>
  <si>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</si>
  <si>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</si>
  <si>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</si>
  <si>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</si>
  <si>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</si>
  <si>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</si>
  <si>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</si>
  <si>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</si>
  <si>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</si>
  <si>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</si>
  <si>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</si>
  <si>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</si>
  <si>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</si>
  <si>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</si>
  <si>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</si>
  <si>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</si>
  <si>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</si>
  <si>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</si>
  <si>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</si>
  <si>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</si>
  <si>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</si>
  <si>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</si>
  <si>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</si>
  <si>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</si>
  <si>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</si>
  <si>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</si>
  <si>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</si>
  <si>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</si>
  <si>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</si>
  <si>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</si>
  <si>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</si>
  <si>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</si>
  <si>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</si>
  <si>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</si>
  <si>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</si>
  <si>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</si>
  <si>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</si>
  <si>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</si>
  <si>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</si>
  <si>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</si>
  <si>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</si>
  <si>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</si>
  <si>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</si>
  <si>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</si>
  <si>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</si>
  <si>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</si>
  <si>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</si>
  <si>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</si>
  <si>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</si>
  <si>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</si>
  <si>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</si>
  <si>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</si>
  <si>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</si>
  <si>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</si>
  <si>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</si>
  <si>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</si>
  <si>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</si>
  <si>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</si>
  <si>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</si>
  <si>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</si>
  <si>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</si>
  <si>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</si>
  <si>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</si>
  <si>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</si>
  <si>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</si>
  <si>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</si>
  <si>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</si>
  <si>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</si>
  <si>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</si>
  <si>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</si>
  <si>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</si>
  <si>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</si>
  <si>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</si>
  <si>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</si>
  <si>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</si>
  <si>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</si>
  <si>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</si>
  <si>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</si>
  <si>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</si>
  <si>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</si>
  <si>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</si>
  <si>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</si>
  <si>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</si>
  <si>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</si>
  <si>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</si>
  <si>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</si>
  <si>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</si>
  <si>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</si>
  <si>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</si>
  <si>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</si>
  <si>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</si>
  <si>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</si>
  <si>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</si>
  <si>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</si>
  <si>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</si>
  <si>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</si>
  <si>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</si>
  <si>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</si>
  <si>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</si>
  <si>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</si>
  <si>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</si>
  <si>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</si>
  <si>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</si>
  <si>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</si>
  <si>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</si>
  <si>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</si>
  <si>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</si>
  <si>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</si>
  <si>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</si>
  <si>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</si>
  <si>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</si>
  <si>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</si>
  <si>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</si>
  <si>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</si>
  <si>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PCM-20251110-00000956</t>
  </si>
  <si>
    <t>site down again at 2025-11-10 12:50:52 // ETA 40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</si>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</sst>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2" totalsRowShown="0" headerRowDxfId="31" dataDxfId="30" headerRowBorderDxfId="28" tableBorderDxfId="29">
  <autoFilter ref="A1:L2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308.65044791666878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45971.598873495372</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45971.598873495372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45971.598873495372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45971.598873495372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45971.598873495372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45971.598873495372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45971.598873495372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45971.598873495372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45971.598873495372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45971.598873495372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45971.598873495372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45971.598873495372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45971.598873495372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45971.598873495372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45971.598873495372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45971.598873495372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45971.598873495372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45971.598873495372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45971.598873495372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45971.598873495372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45971.598873495372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45971.598873495372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45971.598873495372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45971.598873495372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45971.598873495372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45971.598873495372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45971.598873495372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45971.598873495372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45971.598873495372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45971.598873495372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45971.598873495372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45971.598873495372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45971.598873495372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45971.598873495372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45971.598873495372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45971.598873495372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45971.598873495372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45971.598873495372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45971.598873495372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45971.598873495372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45971.598873495372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45971.598873495372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45971.598873495372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45971.598873495372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45971.598873495372</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45971.598873495372</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146.59903587963345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0.29278553240874317</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8" ca="1" si="1">IFERROR(NOW()-F5,"-")</f>
        <v>45971.598873495372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45971.598873495372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45971.598873495372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61"/>
      <c r="E8" s="103"/>
      <c r="F8" s="104"/>
      <c r="G8" s="105">
        <f t="shared" ca="1" si="1"/>
        <v>45971.598873842595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45971.598873842595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45971.598873842595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45971.598873842595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45971.598873842595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45971.598873842595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45971.598873842595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45971.598873842595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45971.598873842595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45971.598873842595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45971.598873842595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45971.598873842595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45971.598873842595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45971.598873842595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45971.598873842595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45971.598873842595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45971.598873842595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45971.598873842595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45971.598873842595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45971.598873842595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45971.598873842595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2">IFERROR(NOW()-F29,"-")</f>
        <v>45971.598873842595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45971.598873842595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45971.598873842595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45971.598873842595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45971.598873842595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45971.598873842595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t="shared" ca="1" si="2"/>
        <v>45971.598873842595</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20234</v>
      </c>
      <c r="E2" s="18" t="s">
        <v>39021</v>
      </c>
      <c r="F2" s="20">
        <v>45971.4766087963</v>
      </c>
      <c r="G2" s="21">
        <f ca="1">IFERROR(NOW()-F2,"-")</f>
        <v>0.12226469907182036</v>
      </c>
      <c r="H2" s="22">
        <v>45971.471597222226</v>
      </c>
      <c r="I2" s="19" t="str">
        <f>IFERROR(VLOOKUP(D2,DB!A:F,6,0),"")</f>
        <v>Generator-SG</v>
      </c>
      <c r="J2" s="18" t="str">
        <f>IFERROR(VLOOKUP(D2,DB!A:G,7,0),"")</f>
        <v>Dead+No BB Design</v>
      </c>
      <c r="K2" s="45" t="s">
        <v>39108</v>
      </c>
      <c r="L2" s="23" t="str">
        <f>IFERROR(VLOOKUP(D2,DB!A:I,9,0),"")</f>
        <v>Latis</v>
      </c>
    </row>
    <row r="3" spans="1:13" ht="15" customHeight="1">
      <c r="A3" s="19"/>
      <c r="B3" s="61" t="str">
        <f>IFERROR(VLOOKUP(D3,DB!A:K,11,0),"")</f>
        <v/>
      </c>
      <c r="C3" s="18"/>
      <c r="D3" s="61"/>
      <c r="E3" s="18"/>
      <c r="F3" s="20"/>
      <c r="G3" s="21">
        <f t="shared" ref="G3:G11" ca="1" si="0">IFERROR(NOW()-F3,"-")</f>
        <v>45971.598873842595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45971.598873842595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45971.598873842595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45971.598873842595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45971.598873842595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45971.598873842595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45971.598873842595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45971.598873842595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45971.598873842595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45971.598873842595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45971.598873842595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45971.598873842595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45971.598873842595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45971.598873842595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45971.598873842595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45971.598873842595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45971.598873842595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45971.598873842595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45971.598873842595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45971.598873842595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45971.598873842595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45971.598873842595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45971.598873842595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45971.598873842595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45971.598873842595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45971.598873842595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45971.598873842595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45971.598873842595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45971.598873842595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45971.598873842595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45971.598873842595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45971.598873842595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45971.598873842595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45971.598873842595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45971.598873842595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45971.598873842595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45971.598873842595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45971.598873842595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45971.598873842595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45971.598873842595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45971.598873842595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45971.598873842595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45971.598873842595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45971.598873842595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45971.598873842595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45971.598873842595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45971.598873842595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45971.598873842595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45971.598873842595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45971.598873842595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45971.598873842595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45971.598873842595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45971.598873842595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45971.598873842595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45971.598873842595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45971.598873842595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45971.598873842595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45971.598873842595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45971.598873842595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45971.598873842595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45971.598873842595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45971.598873842595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45971.598873842595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45971.598873842595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45971.598873842595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45971.598873842595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45971.598873842595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45971.598873842595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45971.598873842595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45971.598873842595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45971.598873842595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45971.598873842595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45971.598873842595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45971.598873842595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45971.598873842595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45971.598873842595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45971.598873842595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45971.598873842595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45971.598873842595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45971.598873842595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45971.598873842595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45971.598873842595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45971.598873842595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45971.598873842595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45971.598873842595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45971.598873842595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45971.598873842595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45971.598873842595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45971.598873842595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45971.598873842595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45971.598873842595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45971.598873842595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45971.598873842595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45971.598873842595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45971.598873842595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45971.598873842595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45971.598873842595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45971.598873842595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45971.598873842595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45971.598873842595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45971.598873842595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45971.598873842595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45971.598873842595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45971.598873842595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45971.598873842595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45971.598873842595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45971.598873842595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45971.598873842595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45971.598873842595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45971.598873842595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45971.598873842595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45971.598873842595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45971.598873842595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45971.598873842595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45971.598873842595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45971.598873842595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45971.598873842595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45971.598873842595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45971.598873842595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45971.598873842595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45971.598873842595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45971.598873842595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45971.598873842595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45971.598873842595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45971.598873842595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45971.598873842595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45971.598873842595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45971.598873842595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45971.598873842595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45971.598873842595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45971.598873842595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45971.598873842595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45971.598873842595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45971.598873842595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45971.598873842595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45971.598873842595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45971.598873842595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45971.598873842595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45971.598873842595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45971.598873842595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45971.598873842595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45971.598873842595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45971.598873842595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45971.598873842595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45971.598873842595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45971.598873842595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45971.598873842595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45971.598873842595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45971.598873842595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45971.598873842595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45971.598873842595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45971.598873842595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45971.598873842595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45971.598873842595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45971.598873842595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45971.598873842595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45971.598873842595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45971.598873842595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45971.598873842595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45971.598873842595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45971.598873842595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45971.598873842595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45971.598873842595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45971.598873842595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45971.598873842595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45971.598873842595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45971.598873842595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45971.598873842595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45971.598873842595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45971.598873842595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45971.598873842595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45971.598873842595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45971.598873842595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45971.598873842595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45971.598873842595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45971.598873842595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45971.598873842595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45971.598873842595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45971.598873842595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45971.598873842595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45971.598873842595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45971.598873842595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45971.598873842595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45971.598873842595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45971.598873842595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45971.598873842595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45971.598873842595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45971.598873842595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45971.598873842595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45971.598873842595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45971.598873842595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45971.598873842595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45971.598873842595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45971.598873842595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45971.598873842595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45971.598873842595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45971.598873842595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45971.598873842595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45971.598873842595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45971.598873842595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45971.598873842595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45971.598873842595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45971.598873842595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45971.598873842595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45971.598873842595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45971.598873842595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45971.598873842595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45971.598873842595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45971.598873842595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45971.598873842595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45971.598873842595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45971.598873842595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45971.598873842595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45971.598873842595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45971.598873842595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45971.598873842595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45971.598873842595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45971.598873842595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45971.598873842595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45971.598873842595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45971.598873842595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45971.598873842595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45971.598873842595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45971.598873842595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45971.598873842595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45971.598873842595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45971.598873842595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45971.598873842595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45971.598873842595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45971.598873842595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45971.598873842595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45971.598873842595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45971.598873842595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45971.598873842595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45971.598873842595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45971.598873842595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45971.598873842595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45971.598873842595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45971.598873842595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45971.598873842595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45971.598873842595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45971.598873842595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45971.598873842595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45971.598873842595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45971.598873842595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45971.598873842595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45971.598873842595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45971.598873842595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45971.598873842595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45971.598873842595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45971.598873842595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45971.598873842595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45971.598873842595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45971.598873842595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45971.598873842595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45971.598873842595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45971.598873842595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45971.598873842595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45971.598873842595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45971.598873842595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45971.598873842595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45971.598873842595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45971.598873842595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45971.598873842595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45971.598873842595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45971.598873842595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45971.598873842595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45971.598873842595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45971.598873842595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45971.598873842595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45971.598873842595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45971.598873842595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45971.598873842595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45971.598873842595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45971.598873842595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45971.598873842595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45971.598873842595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45971.598873842595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45971.598873842595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45971.598873842595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45971.598873842595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45971.598873842595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45971.598873842595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45971.598873842595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45971.598873842595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45971.598873842595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45971.598873842595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45971.598873842595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45971.598873842595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45971.598873842595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45971.598873842595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45971.598873842595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45971.598873842595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45971.598873842595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45971.598873842595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45971.598873842595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45971.598873842595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45971.598873842595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45971.598873842595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45971.598873842595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45971.598873842595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45971.598873842595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45971.598873842595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45971.598873842595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45971.598873842595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45971.598873842595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45971.598873842595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45971.598873842595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45971.598873842595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45971.598873842595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45971.598873842595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45971.598873842595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45971.598873842595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45971.598873842595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45971.598873842595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45971.598873842595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45971.598873842595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45971.598873842595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45971.598873842595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45971.598873842595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45971.598873842595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45971.598873842595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45971.598873842595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45971.598873842595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45971.598873842595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45971.598873842595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45971.598873842595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45971.598873842595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45971.598873842595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45971.598873842595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45971.598873842595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45971.598873842595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45971.598873842595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45971.598873842595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45971.598873842595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45971.598873842595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45971.598873842595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45971.598873842595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45971.598873842595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45971.598873842595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45971.598873842595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45971.598873842595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45971.598873842595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45971.598873842595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45971.598873842595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45971.598873842595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45971.598873842595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45971.598873842595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45971.598873842595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45971.598873842595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45971.598873842595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45971.598873842595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45971.598873842595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45971.598873842595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45971.598873842595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45971.598873842595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45971.598873842595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45971.598873842595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45971.598873842595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45971.598873842595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45971.598873842595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45971.598873842595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45971.598873842595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45971.598873842595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45971.598873842595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45971.598873842595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45971.598873842595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45971.598873842595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45971.598873842595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45971.598873842595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45971.598873842595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45971.598873842595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45971.598873842595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45971.598873842595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45971.598873842595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45971.598873842595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45971.598873842595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45971.598873842595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45971.598873842595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45971.598873842595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45971.598873842595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45971.598873842595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45971.598873842595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45971.598873842595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45971.598873842595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45971.598873842595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45971.598873842595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45971.598873842595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45971.598873842595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45971.598873842595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45971.598873842595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45971.598873842595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45971.598873842595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45971.598873842595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45971.598873842595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45971.598873842595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45971.598873842595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45971.598873842595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45971.598873842595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45971.598873842595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45971.598873842595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45971.598873842595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45971.598873842595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45971.598873842595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45971.598873842595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45971.598873842595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45971.598873842595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45971.598873842595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45971.598873842595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45971.598873842595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45971.598873842595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45971.598873842595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45971.598873842595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45971.598873842595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45971.598873842595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45971.598873842595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45971.598873842595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45971.598873842595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45971.598873842595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45971.598873842595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45971.598873842595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45971.598873842595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45971.598873842595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45971.598873842595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45971.598873842595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45971.598873842595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45971.598873842595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45971.598873842595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45971.598873842595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45971.598873842595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45971.598873842595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45971.598873842595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45971.598873842595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45971.598873842595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45971.598873842595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45971.598873842595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45971.598873842595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45971.598873842595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45971.598873842595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45971.598873842595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45971.598873842595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45971.598873842595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45971.598873842595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45971.598873842595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45971.598873842595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45971.598873842595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45971.598873842595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45971.598873842595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45971.598873842595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45971.598873842595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45971.598873842595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45971.598873842595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45971.598873842595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45971.598873842595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45971.598873842595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45971.598873842595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45971.598873842595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45971.598873842595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45971.598873842595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45971.598873842595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45971.598873842595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45971.598873842595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45971.598873842595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45971.598873842595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45971.598873842595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45971.598873842595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45971.598873842595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45971.598873842595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45971.598873842595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45971.598873842595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45971.598873842595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45971.598873842595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45971.598873842595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45971.598873842595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45971.598873842595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45971.598873842595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45971.598873842595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45971.598873842595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45971.598873842595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45971.598873842595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45971.598873842595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45971.598873842595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45971.598873842595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45971.598873842595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45971.598873842595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45971.598873842595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45971.598873842595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45971.598873842595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45971.598873842595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45971.598873842595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45971.598873842595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45971.598873842595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45971.598873842595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45971.598873842595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45971.598873842595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45971.598873842595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45971.598873842595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45971.598873842595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45971.598873842595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45971.598873842595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45971.598873842595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45971.598873842595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45971.598873842595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45971.598873842595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45971.598873842595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45971.598873842595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45971.598873842595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45971.598873842595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45971.598873842595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45971.598873842595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45971.598873842595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45971.598873842595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45971.598873842595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45971.598873842595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45971.598873842595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45971.598873842595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45971.598873842595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45971.598873842595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45971.598873842595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45971.598873842595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45971.598873842595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45971.598873842595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45971.598873842595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45971.598873842595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45971.598873842595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45971.598873842595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45971.598873842595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45971.598873842595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45971.598873842595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45971.598873842595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45971.598873842595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45971.598873842595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45971.598873842595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45971.598873842595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45971.598873842595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45971.598873842595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45971.598873842595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45971.598873842595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45971.598873842595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45971.598873842595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45971.598873842595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45971.598873842595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45971.598873842595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45971.598873842595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45971.598873842595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45971.598873842595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45971.598873842595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45971.598873842595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45971.598873842595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45971.598873842595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45971.598873842595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45971.598873842595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45971.598873842595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45971.598873842595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45971.598873842595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45971.598873842595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45971.598873842595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45971.598873842595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45971.598873842595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45971.598873842595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45971.598873842595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45971.598873842595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45971.598873842595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45971.598873842595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45971.598873842595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45971.598873842595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45971.598873842595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45971.598873842595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45971.598873842595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45971.598873842595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45971.598873842595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45971.598873842595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45971.598873842595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45971.598873842595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45971.598873842595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45971.598873842595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45971.598873842595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45971.598873842595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45971.598873842595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45971.598873842595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45971.598873842595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45971.598873842595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45971.598873842595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45971.598873842595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45971.598873842595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45971.598873842595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45971.598873842595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45971.598873842595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45971.598873842595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45971.598873842595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45971.598873842595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45971.598873842595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45971.598873842595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45971.598873842595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45971.598873842595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45971.598873842595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45971.598873842595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45971.598873842595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45971.598873842595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45971.598873842595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45971.598873842595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45971.598873842595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45971.598873842595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45971.598873842595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45971.598873842595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45971.598873842595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45971.598873842595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45971.598873842595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45971.598873842595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45971.598873842595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45971.598873842595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45971.598873842595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45971.598873842595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45971.598873842595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45971.598873842595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45971.598873842595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45971.598873842595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45971.598873842595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45971.598873842595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45971.598873842595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45971.598873842595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45971.598873842595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45971.598873842595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45971.598873842595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45971.598873842595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45971.598873842595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45971.598873842595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45971.598873842595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45971.598873842595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45971.598873842595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45971.598873842595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45971.598873842595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45971.598873842595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45971.598873842595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45971.598873842595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45971.598873842595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45971.598873842595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45971.598873842595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45971.598873842595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45971.598873842595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45971.598873842595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45971.598873842595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45971.598873842595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45971.598873842595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45971.598873842595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45971.598873842595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45971.598873842595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45971.598873842595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45971.598873842595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45971.598873842595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45971.598873842595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45971.598873842595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45971.598873842595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45971.598873842595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45971.598873842595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45971.598873842595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45971.598873842595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45971.598873842595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45971.598873842595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45971.598873842595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45971.598873842595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45971.598873842595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45971.598873842595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45971.598873842595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45971.598873842595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45971.598873842595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45971.598873842595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45971.598873842595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45971.598873842595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45971.598873842595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45971.598873842595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45971.598873842595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45971.598873842595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45971.598873842595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45971.598873842595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45971.598873842595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45971.598873842595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45971.598873842595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45971.598873842595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45971.598873842595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45971.598873842595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45971.598873842595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45971.598873842595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45971.598873842595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45971.598873842595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45971.598873842595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45971.598873842595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45971.598873842595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45971.598873842595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45971.598873842595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45971.598873842595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45971.598873842595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45971.598873842595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45971.598873842595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45971.598873842595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45971.598873842595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45971.598873842595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45971.598873842595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45971.598873842595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45971.598873842595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45971.598873842595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45971.598873842595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45971.598873842595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45971.598873842595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45971.598873842595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45971.598873842595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45971.598873842595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45971.598873842595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45971.598873842595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45971.598873842595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45971.598873842595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45971.598873842595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45971.598873842595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45971.598873842595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45971.598873842595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45971.598873842595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45971.598873842595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45971.598873842595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45971.598873842595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45971.598873842595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45971.598873842595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45971.598873842595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45971.598873842595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45971.598873842595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45971.598873842595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45971.598873842595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45971.598873842595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45971.598873842595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45971.598873842595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45971.598873842595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45971.598873842595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45971.598873842595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45971.598873842595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45971.598873842595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45971.598873842595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45971.598873842595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45971.598873842595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45971.598873842595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45971.598873842595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45971.598873842595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45971.598873842595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45971.598873842595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45971.598873842595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45971.598873842595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45971.598873842595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45971.598873842595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45971.598873842595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45971.598873842595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45971.598873842595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45971.598873842595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45971.598873842595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45971.598873842595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45971.598873842595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45971.598873842595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45971.598873842595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45971.598873842595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45971.598873842595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45971.598873842595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45971.598873842595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45971.598873842595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45971.598873842595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45971.598873842595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45971.598873842595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45971.598873842595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45971.598873842595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45971.598873842595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45971.598873842595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45971.598873842595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45971.598873842595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45971.598873842595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45971.598873842595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45971.598873842595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45971.598873842595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45971.598873842595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45971.598873842595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45971.598873842595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45971.598873842595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45971.598873842595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45971.598873842595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45971.598873842595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45971.598873842595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45971.598873842595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45971.598873842595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45971.598873842595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45971.598873842595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45971.598873842595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45971.598873842595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45971.598873842595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45971.598873842595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45971.598873842595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45971.598873842595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45971.598873842595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45971.598873842595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45971.598873842595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45971.598873842595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45971.598873842595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45971.598873842595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45971.598873842595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45971.598873842595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45971.598873842595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45971.598873842595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45971.598873842595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45971.598873842595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45971.598873842595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45971.598873842595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45971.598873842595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45971.598873842595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45971.598873842595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45971.598873842595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45971.598873842595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45971.598873842595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45971.598873842595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45971.598873842595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45971.598873842595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45971.598873842595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45971.598873842595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45971.598873842595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45971.598873842595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45971.598873842595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45971.598873842595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45971.598873842595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45971.598873842595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45971.598873842595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45971.598873842595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45971.598873842595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45971.598873842595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45971.598873842595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45971.598873842595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45971.598873842595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45971.598873842595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45971.598873842595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45971.598873842595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45971.598873842595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45971.598873842595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45971.598873842595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45971.598873842595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45971.598873842595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45971.598873842595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45971.598873842595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45971.598873842595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45971.598873842595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45971.598873842595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45971.598873842595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45971.598873842595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45971.598873842595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45971.598873842595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45971.598873842595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45971.598873842595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45971.598873842595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45971.598873842595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45971.598873842595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45971.598873842595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45971.598873842595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45971.598873842595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45971.598873842595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45971.598873842595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45971.598873842595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45971.598873842595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45971.598873842595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45971.598873842595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45971.598873842595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45971.598873842595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45971.598873842595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45971.598873842595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45971.598873842595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45971.598873842595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45971.598873842595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45971.598873842595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45971.598873842595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45971.598873842595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45971.598873842595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45971.598873842595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45971.598873842595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45971.598873842595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45971.598873842595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45971.598873842595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45971.598873842595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45971.598873842595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45971.598873842595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45971.598873842595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45971.598873842595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45971.598873842595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45971.598873842595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45971.598873842595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45971.598873842595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45971.598873842595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45971.598873842595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45971.598873842595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45971.598873842595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45971.598873842595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45971.598873842595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45971.598873842595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45971.598873842595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45971.598873842595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45971.598873842595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45971.598873842595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45971.598873842595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45971.598873842595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45971.598873842595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45971.598873842595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45971.598873842595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45971.598873842595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45971.598873842595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45971.598873842595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45971.598873842595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45971.598873842595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45971.598873842595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45971.598873842595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45971.598873842595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45971.598873842595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45971.598873842595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45971.598873842595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45971.598873842595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45971.598873842595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45971.598873842595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45971.598873842595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45971.598873842595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45971.598873842595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45971.598873842595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45971.598873842595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45971.598873842595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45971.598873842595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45971.598873842595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45971.598873842595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45971.598873842595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45971.598873842595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45971.598873842595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45971.598873842595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45971.598873842595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45971.598873842595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45971.598873842595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45971.598873842595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45971.598873842595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45971.598873842595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45971.598873842595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45971.598873842595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45971.598873842595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45971.598873842595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45971.598873842595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45971.598873842595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45971.598873842595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45971.598873842595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45971.598873842595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45971.598873842595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45971.598873842595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45971.598873842595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45971.598873842595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45971.598873842595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45971.598873842595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45971.598873842595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45971.598873842595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45971.598873842595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45971.598873842595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45971.598873842595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45971.598873842595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45971.598873842595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45971.598873842595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45971.598873842595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45971.598873842595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45971.598873842595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45971.598873842595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45971.598873842595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45971.598873842595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45971.598873842595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45971.598873842595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45971.598873842595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45971.598873842595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45971.598873842595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45971.598873842595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45971.598873842595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45971.598873842595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45971.598873842595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45971.598873842595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45971.598873842595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45971.598873842595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45971.598873842595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45971.598873842595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45971.598873842595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45971.598873842595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45971.598873842595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45971.598873842595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45971.598873842595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45971.598873842595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45971.598873842595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45971.598873842595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45971.598873842595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45971.598873842595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45971.598873842595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45971.598873842595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45971.598873842595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45971.598873842595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45971.598873842595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45971.598873842595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45971.598873842595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45971.598873842595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45971.598873842595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45971.598873842595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45971.598873842595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45971.598873842595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45971.598873842595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45971.598873842595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45971.598873842595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45971.598873842595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45971.598873842595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45971.598873842595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45971.598873842595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45971.598873842595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45971.598873842595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45971.598873842595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45971.598873842595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45971.598873842595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45971.598873842595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45971.598873842595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45971.598873842595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45971.598873842595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45971.598873842595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45971.598873842595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45971.598873842595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45971.598873842595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45971.598873842595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45971.598873842595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45971.598873842595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45971.598873842595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45971.598873842595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45971.598873842595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45971.598873842595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45971.598873842595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45971.598873842595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45971.598873842595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45971.598873842595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45971.598873842595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45971.598873842595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45971.598873842595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45971.598873842595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45971.598873842595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45971.598873842595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45971.598873842595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45971.598873842595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45971.598873842595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45971.598873842595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45971.598873842595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45971.598873842595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45971.598873842595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45971.598873842595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45971.598873842595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45971.598873842595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45971.598873842595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45971.598873842595</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268.11815624999872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34011</v>
      </c>
      <c r="E3" s="95" t="s">
        <v>39021</v>
      </c>
      <c r="F3" s="96"/>
      <c r="G3" s="97">
        <f ca="1">IFERROR(NOW()-F3,"")</f>
        <v>45971.598873495372</v>
      </c>
      <c r="H3" s="96">
        <v>45971.527662037035</v>
      </c>
      <c r="I3" s="135" t="str">
        <f>IFERROR(VLOOKUP(D3,DB!A:F,6,0),"")</f>
        <v>SCECO</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45971.598873495372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45971.598873495372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45971.598873495372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45971.598873495372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45971.598873495372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45971.598873495372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45971.598873495372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45971.598873495372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45971.598873495372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45971.598873495372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45971.598873495372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45971.598873495372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45971.598873495372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45971.598873495372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45971.598873495372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45971.598873495372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45971.598873495372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45971.598873495372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45971.598873495372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45971.598873495372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45971.598873495372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45971.598873495372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45971.598873495372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45971.598873495372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45971.598873495372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45971.598873495372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45971.598873495372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45971.598873495372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45971.598873495372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45971.598873495372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45971.598873495372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45971.598873495372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45971.598873495372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45971.598873495372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45971.598873495372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45971.598873495372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45971.598873495372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45971.598873495372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45971.598873495372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45971.598873495372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45971.598873495372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45971.598873495372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45971.598873495372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45971.598873495372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45971.598873495372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45971.598873495372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45971.598873495372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45971.598873495372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45971.598873495372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45971.598873495372</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45971.598873495372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45971.598873495372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45971.598873495372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45971.598873495372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45971.598873495372</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45971.598873495372</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45971.598873495372</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79.766813310183352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45.409996527778276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1" ca="1" si="1">IFERROR(NOW()-F4,"")</f>
        <v>22.937762731482508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45971.598873842595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45971.598873842595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45971.598873842595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45971.598873842595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45971.598873842595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45971.598873842595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45971.598873842595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45971.598873842595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45971.598873842595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45971.598873842595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45971.598873842595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45971.598873842595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45971.598873842595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45971.598873842595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45971.598873842595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45971.598873842595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45971.598873842595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45971.598873842595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45971.598873842595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45971.598873842595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45971.598873842595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45971.598873842595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45971.598873842595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45971.598873842595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45971.598873842595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45971.598873842595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45971.598873842595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45971.598873842595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45971.598873842595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45971.598873842595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45971.598873842595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45971.598873842595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45971.598873842595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45971.598873842595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45971.598873842595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45971.598873842595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ref="G42:G105" ca="1" si="2">IFERROR(NOW()-F42,"")</f>
        <v>45971.598873842595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45971.598873842595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45971.598873842595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45971.598873842595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45971.598873842595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45971.598873842595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45971.598873842595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45971.598873842595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45971.598873842595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45971.598873842595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45971.598873842595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45971.598873842595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45971.598873842595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45971.598873842595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45971.598873842595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45971.598873842595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45971.598873842595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45971.598873842595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45971.598873842595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45971.598873842595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45971.598873842595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45971.598873842595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45971.598873842595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45971.598873842595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45971.598873842595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45971.598873842595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45971.598873842595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45971.598873842595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45971.598873842595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45971.598873842595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45971.598873842595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45971.598873842595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45971.598873842595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45971.598873842595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45971.598873842595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45971.598873842595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45971.598873842595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45971.598873842595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45971.598873842595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45971.598873842595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45971.598873842595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45971.598873842595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45971.598873842595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45971.598873842595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45971.598873842595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45971.598873842595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45971.598873842595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45971.598873842595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45971.598873842595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45971.598873842595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45971.598873842595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45971.598873842595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45971.598873842595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45971.598873842595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45971.598873842595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45971.598873842595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45971.598873842595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45971.598873842595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45971.598873842595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45971.598873842595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45971.598873842595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45971.598873842595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45971.598873842595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45971.598873842595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3">IFERROR(NOW()-F106,"")</f>
        <v>45971.598873842595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45971.598873842595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45971.598873842595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45971.598873842595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45971.598873842595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45971.598873842595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45971.598873842595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45971.598873842595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45971.598873842595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45971.598873842595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45971.598873842595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45971.598873842595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45971.598873842595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45971.598873842595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45971.598873842595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45971.598873842595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45971.598873842595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45971.598873842595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45971.598873842595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45971.598873842595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45971.598873842595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45971.598873842595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45971.598873842595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45971.598873842595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45971.598873842595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45971.598873842595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45971.598873842595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45971.598873842595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45971.598873842595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45971.598873842595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45971.598873842595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45971.598873842595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45971.598873842595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45971.598873842595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45971.598873842595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45971.598873842595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45971.598873842595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45971.598873842595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45971.598873842595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45971.598873842595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45971.598873842595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45971.598873842595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45971.598873842595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45971.598873842595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45971.598873842595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45971.598873842595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45971.598873842595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45971.598873842595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45971.598873842595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45971.598873842595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45971.598873842595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45971.598873842595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45971.598873842595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45971.598873842595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45971.598873842595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45971.598873842595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45971.598873842595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45971.598873842595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45971.598873842595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45971.598873842595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45971.598873842595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45971.598873842595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45971.598873842595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45971.598873842595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4">IFERROR(NOW()-F170,"")</f>
        <v>45971.598873842595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45971.598873842595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45971.598873842595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45971.598873842595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45971.598873842595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45971.598873842595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45971.598873842595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45971.598873842595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45971.598873842595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45971.598873842595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45971.598873842595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45971.598873842595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45971.598873842595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45971.598873842595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45971.598873842595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45971.598873842595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45971.598873842595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45971.598873842595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45971.598873842595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45971.598873842595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45971.598873842595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45971.598873842595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45971.598873842595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45971.598873842595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45971.598873842595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45971.598873842595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45971.598873842595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45971.598873842595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45971.598873842595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45971.598873842595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45971.598873842595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45971.598873842595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45971.598873842595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45971.598873842595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45971.598873842595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45971.598873842595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45971.598873842595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45971.598873842595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45971.598873842595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45971.598873842595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45971.598873842595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45971.598873842595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45971.598873842595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45971.598873842595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45971.598873842595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45971.598873842595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45971.598873842595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45971.598873842595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45971.598873842595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45971.598873842595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45971.598873842595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45971.598873842595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45971.598873842595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45971.598873842595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45971.598873842595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45971.598873842595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45971.598873842595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45971.598873842595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45971.598873842595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45971.598873842595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45971.598873842595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45971.598873842595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45971.598873842595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45971.598873842595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ref="G234:G297" ca="1" si="5">IFERROR(NOW()-F234,"")</f>
        <v>45971.598873842595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45971.598873842595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45971.598873842595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45971.598873842595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45971.598873842595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45971.598873842595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45971.598873842595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45971.598873842595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45971.598873842595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45971.598873842595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45971.598873842595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45971.598873842595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45971.598873842595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45971.598873842595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45971.598873842595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45971.598873842595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45971.598873842595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45971.598873842595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45971.598873842595</v>
      </c>
      <c r="H252" s="124"/>
      <c r="I252" s="124" t="str">
        <f>IFERROR(VLOOKUP(D252,DB!A:F,6,0),"")</f>
        <v/>
      </c>
      <c r="J252" s="124" t="str">
        <f>IFERROR(VLOOKUP(D252,DB!A:G,7,0),"")</f>
        <v/>
      </c>
      <c r="K252" s="124"/>
      <c r="L252" s="124" t="str">
        <f>IFERROR(VLOOKUP(D252,DB!A:I,9,0),"")</f>
        <v/>
      </c>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sheetData>
  <dataValidations count="2">
    <dataValidation allowBlank="1" showInputMessage="1" showErrorMessage="1" sqref="E1" xr:uid="{920C6338-E771-4DAE-8C89-92A9093EA4DE}"/>
    <dataValidation type="list" allowBlank="1" showInputMessage="1" showErrorMessage="1" sqref="E2:E2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37495</v>
      </c>
      <c r="E2" s="124" t="s">
        <v>39021</v>
      </c>
      <c r="F2" s="143">
        <v>45971.483206018522</v>
      </c>
      <c r="G2" s="105">
        <f t="shared" ref="G2:G7" ca="1" si="0">IFERROR(NOW()-F2,"-")</f>
        <v>0.11566747684992151</v>
      </c>
      <c r="H2" s="143">
        <v>45971.477372685185</v>
      </c>
      <c r="I2" s="141" t="str">
        <f>IFERROR(VLOOKUP(D2,DB!A:F,6,0),"")</f>
        <v>Generator-SG</v>
      </c>
      <c r="J2" s="141" t="str">
        <f>IFERROR(VLOOKUP(D2,DB!A:G,7,0),"")</f>
        <v>Dead</v>
      </c>
      <c r="K2" s="144" t="s">
        <v>39122</v>
      </c>
      <c r="L2" s="145" t="str">
        <f>IFERROR(VLOOKUP(D2,DB!A:I,9,0),"")</f>
        <v>Latis</v>
      </c>
    </row>
    <row r="3" spans="1:16382" ht="31.5" customHeight="1">
      <c r="A3" s="140"/>
      <c r="B3" s="141" t="str">
        <f>IFERROR(VLOOKUP(D3,DB!A:K,11,0),"")</f>
        <v/>
      </c>
      <c r="C3" s="142"/>
      <c r="D3" s="141"/>
      <c r="E3" s="124"/>
      <c r="F3" s="143"/>
      <c r="G3" s="105">
        <f t="shared" ca="1" si="0"/>
        <v>45971.598873495372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45971.598873495372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45971.598873495372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45971.598873495372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45971.598873495372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45971.598873495372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45971.598873495372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45971.598873495372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45971.598873495372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45971.598873495372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45971.598873495372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45971.598873495372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45971.598873495372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45971.598873495372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45971.598873495372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45971.598873495372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45971.598873495372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45971.598873495372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45971.598873495372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45971.598873495372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45971.598873495372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45971.598873495372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45971.598873495372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45971.598873495372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45971.598873495372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45971.598873495372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45971.598873495372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45971.598873495372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45971.598873495372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45971.598873495372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45971.598873495372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45971.598873495372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45971.598873495372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45971.598873495372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45971.598873495372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45971.598873495372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45971.598873495372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45971.598873495372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45971.598873495372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45971.598873495372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45971.598873495372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45971.598873495372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45971.598873495372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45971.598873495372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45971.598873495372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45971.598873495372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45971.598873495372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45971.598873495372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45971.598873495372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45971.598873495372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45971.598873495372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45971.598873495372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45971.598873495372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45971.598873495372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45971.598873495372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45971.598873495372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45971.598873495372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45971.598873495372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45971.598873495372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45971.598873495372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45971.598873495372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45971.598873495372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45971.598873495372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45971.598873495372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45971.598873495372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45971.598873495372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45971.598873495372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45971.598873495372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45971.598873495372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45971.598873495372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45971.598873495372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45971.598873495372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45971.598873495372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45971.598873495372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45971.598873495372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45971.598873495372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45971.598873495372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45971.598873495372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45971.598873495372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45971.598873495372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45971.598873495372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45971.598873495372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45971.598873495372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45971.598873495372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45971.598873495372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45971.598873495372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45971.598873495372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45971.598873495372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45971.598873495372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45971.598873495372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45971.598873495372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45971.598873495372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45971.598873495372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45971.598873495372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45971.598873495372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45971.598873495372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45971.598873495372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45971.598873495372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45971.598873495372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45971.598873495372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45971.598873495372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45971.598873495372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45971.598873495372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45971.598873495372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45971.598873495372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45971.598873495372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45971.598873495372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45971.598873495372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45971.598873495372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45971.598873495372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45971.598873495372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45971.598873495372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45971.598873495372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45971.598873495372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45971.598873495372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45971.598873495372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45971.598873495372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45971.598873495372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45971.598873495372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45971.598873495372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45971.598873495372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45971.598873495372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45971.598873495372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45971.598873495372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45971.598873495372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45971.598873495372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45971.598873495372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45971.598873495372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45971.598873495372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45971.598873495372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45971.598873495372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45971.598873495372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45971.598873495372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45971.598873495372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45971.598873495372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45971.598873495372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45971.598873495372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45971.598873495372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45971.598873495372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45971.598873495372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45971.598873495372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45971.598873495372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45971.598873495372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45971.598873495372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45971.598873495372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45971.598873495372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45971.598873495372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45971.598873495372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45971.598873495372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45971.598873495372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45971.598873495372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45971.598873495372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45971.598873495372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45971.598873495372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45971.598873495372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45971.598873495372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45971.598873495372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45971.598873495372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45971.598873495372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45971.598873495372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45971.598873495372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45971.598873495372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45971.598873495372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45971.598873495372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45971.598873495372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45971.598873495372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45971.598873495372</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2025-11-10T11:24:25Z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