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41" documentId="120_S{2AC9BD13-BADA-5192-A53E-5A8FF88502F6}" xr6:coauthVersionLast="47" xr6:coauthVersionMax="47" xr10:uidLastSave="{1D3F01BC-FEAF-4EC2-A9D5-83605F820B6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<sst xmlns="http://schemas.openxmlformats.org/spreadsheetml/2006/main" count="180275" uniqueCount="39122">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</sst>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325.32693530092365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45988.27536122685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45988.27536122685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45988.27536122685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45988.27536122685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45988.27536122685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45988.27536122685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45988.27536122685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45988.27536122685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45988.27536122685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45988.27536122685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45988.27536122685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45988.27536122685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45988.27536122685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45988.27536122685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45988.27536122685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45988.27536122685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45988.27536122685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45988.27536122685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45988.27536122685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45988.27536122685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45988.27536122685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45988.27536122685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45988.27536122685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45988.27536122685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45988.27536122685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45988.27536122685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45988.27536122685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45988.27536122685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45988.27536122685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45988.27536122685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45988.27536122685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45988.27536122685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45988.27536122685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45988.27536122685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45988.27536122685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45988.27536122685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45988.27536122685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45988.27536122685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45988.27536122685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45988.27536122685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45988.27536122685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163.27552326388832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3.8879422453683219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8.6402893517515622E-2</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45988.27536122685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45988.27536122685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45988.27536122685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45988.27536122685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45988.27536122685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45988.27536122685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45988.27536122685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45988.27536122685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45988.27536122685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45988.27536122685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45988.27536122685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45988.27536122685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45988.27536122685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45988.27536122685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45988.27536122685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45988.27536122685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45988.27536122685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45988.27536122685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45988.27536122685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45988.27536122685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45988.27536122685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45988.27536122685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45988.27536122685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45988.27536122685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45988.27536122685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45988.27536122685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45988.27536122685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45988.27536122685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45988.27536122685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45988.27536122685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45988.27536122685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45988.27536122685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45988.27536122685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45988.27536122685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45988.27536122685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45988.27536122685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45988.27536122685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45988.27536122685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45988.27536122685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45988.27536122685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45988.27536122685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45988.27536122685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45988.27536122685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45988.27536122685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45988.27536122685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45988.27536122685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45988.27536122685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45988.27536122685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45988.27536122685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45988.27536122685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45988.27536122685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45988.27536122685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45988.27536122685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45988.27536122685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45988.27536122685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45988.27536122685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45988.27536122685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45988.27536122685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45988.27536122685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45988.27536122685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45988.27536122685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45988.27536122685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45988.27536122685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45988.27536122685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45988.27536122685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45988.27536122685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45988.27536122685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45988.27536122685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45988.27536122685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45988.27536122685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45988.27536122685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45988.27536122685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45988.27536122685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45988.27536122685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45988.27536122685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45988.27536122685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45988.27536122685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45988.27536122685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45988.27536122685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45988.27536122685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45988.27536122685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45988.27536122685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45988.27536122685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45988.27536122685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45988.27536122685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45988.27536122685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45988.27536122685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45988.27536122685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45988.27536122685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45988.27536122685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45988.27536122685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45988.27536122685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45988.27536122685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45988.27536122685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45988.27536122685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45988.27536122685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45988.27536122685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45988.27536122685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45988.27536122685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45988.27536122685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45988.27536122685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45988.27536122685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45988.27536122685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45988.27536122685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45988.27536122685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45988.27536122685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45988.27536122685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45988.27536122685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45988.27536122685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45988.27536122685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45988.27536122685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45988.27536122685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45988.27536122685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45988.27536122685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45988.27536122685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45988.27536122685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45988.27536122685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45988.27536122685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45988.27536122685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45988.27536122685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45988.27536122685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45988.27536122685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45988.27536122685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45988.27536122685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45988.27536122685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45988.27536122685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45988.27536122685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45988.27536122685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45988.27536122685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45988.27536122685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45988.27536122685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45988.27536122685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45988.27536122685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45988.27536122685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45988.27536122685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45988.27536122685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45988.27536122685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45988.27536122685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45988.27536122685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45988.27536122685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45988.27536122685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45988.27536122685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45988.27536122685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45988.27536122685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45988.27536122685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45988.27536122685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45988.27536122685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45988.27536122685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45988.27536122685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45988.27536122685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45988.27536122685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45988.27536122685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45988.27536122685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45988.27536122685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45988.27536122685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45988.27536122685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45988.27536122685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45988.27536122685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45988.27536122685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45988.27536122685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45988.27536122685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45988.27536122685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45988.27536122685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45988.27536122685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45988.27536122685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45988.27536122685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45988.27536122685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45988.27536122685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45988.27536122685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45988.27536122685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45988.27536122685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45988.27536122685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45988.27536122685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45988.27536122685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45988.27536122685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45988.27536122685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45988.27536122685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45988.27536122685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45988.27536122685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45988.27536122685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45988.27536122685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45988.27536122685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45988.27536122685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45988.27536122685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45988.27536122685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45988.27536122685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45988.27536122685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45988.27536122685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45988.27536122685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45988.27536122685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45988.27536122685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45988.27536122685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45988.27536122685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45988.27536122685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45988.27536122685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45988.27536122685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45988.27536122685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45988.27536122685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45988.27536122685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45988.27536122685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45988.27536122685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45988.27536122685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45988.27536122685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45988.27536122685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45988.27536122685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45988.27536122685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45988.27536122685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45988.27536122685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45988.27536122685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45988.27536122685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45988.27536122685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45988.27536122685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45988.27536122685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45988.27536122685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45988.27536122685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45988.27536122685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45988.27536122685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45988.27536122685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45988.27536122685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45988.27536122685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45988.27536122685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45988.27536122685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45988.27536122685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45988.27536122685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45988.27536122685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45988.27536122685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45988.27536122685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45988.27536122685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45988.27536122685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45988.27536122685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45988.27536122685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45988.27536122685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45988.27536122685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45988.27536122685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45988.27536122685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45988.27536122685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45988.27536122685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45988.27536122685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45988.27536122685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45988.27536122685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45988.27536122685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45988.27536122685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45988.27536122685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45988.27536122685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45988.27536122685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45988.27536122685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45988.27536122685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45988.27536122685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45988.27536122685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45988.27536122685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45988.27536122685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45988.27536122685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45988.27536122685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45988.27536122685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45988.27536122685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45988.27536122685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45988.27536122685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45988.27536122685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45988.27536122685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45988.27536122685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45988.27536122685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45988.27536122685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45988.27536122685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45988.27536122685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45988.27536122685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45988.27536122685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45988.27536122685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45988.27536122685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45988.27536122685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45988.27536122685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45988.27536122685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45988.27536122685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45988.27536122685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45988.27536122685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45988.27536122685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45988.27536122685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45988.27536122685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45988.27536122685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45988.27536122685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45988.27536122685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45988.27536122685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45988.27536122685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45988.27536122685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45988.27536122685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45988.27536122685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45988.27536122685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45988.27536122685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45988.27536122685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45988.27536122685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45988.27536122685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45988.27536122685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45988.27536122685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45988.27536122685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45988.27536122685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45988.27536122685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45988.27536122685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45988.27536122685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45988.27536122685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45988.27536122685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45988.27536122685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45988.27536122685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45988.27536122685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45988.27536122685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45988.27536122685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45988.27536122685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45988.27536122685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45988.27536122685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45988.27536122685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45988.27536122685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45988.27536122685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45988.27536122685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45988.27536122685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45988.27536122685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45988.27536122685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45988.27536122685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45988.27536122685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45988.27536122685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45988.27536122685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45988.27536122685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45988.27536122685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45988.27536122685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45988.27536122685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45988.27536122685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45988.27536122685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45988.27536122685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45988.27536122685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45988.27536122685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45988.27536122685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45988.27536122685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45988.27536122685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45988.27536122685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45988.27536122685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45988.27536122685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45988.27536122685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45988.27536122685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45988.27536122685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45988.27536122685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45988.27536122685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45988.27536122685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45988.27536122685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45988.27536122685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45988.27536122685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45988.27536122685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45988.27536122685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45988.27536122685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45988.27536122685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45988.27536122685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45988.27536122685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45988.27536122685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45988.27536122685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45988.27536122685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45988.27536122685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45988.27536122685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45988.27536122685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45988.27536122685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45988.27536122685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45988.27536122685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45988.27536122685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45988.27536122685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45988.27536122685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45988.27536122685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45988.27536122685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45988.27536122685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45988.27536122685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45988.27536122685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45988.27536122685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45988.27536122685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45988.27536122685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45988.27536122685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45988.27536122685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45988.27536122685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45988.27536122685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45988.27536122685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45988.27536122685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45988.27536122685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45988.27536122685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45988.27536122685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45988.27536122685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45988.27536122685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45988.27536122685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45988.27536122685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45988.27536122685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45988.27536122685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45988.27536122685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45988.27536122685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45988.27536122685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45988.27536122685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45988.27536122685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45988.27536122685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45988.27536122685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45988.27536122685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45988.27536122685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45988.27536122685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45988.27536122685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45988.27536122685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45988.27536122685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45988.27536122685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45988.27536122685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45988.27536122685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45988.27536122685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45988.27536122685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45988.27536122685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45988.27536122685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45988.27536122685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45988.27536122685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45988.27536122685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45988.27536122685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45988.27536122685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45988.27536122685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45988.27536122685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45988.27536122685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45988.27536122685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45988.27536122685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45988.27536122685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45988.27536122685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45988.27536122685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45988.27536122685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45988.27536122685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45988.27536122685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45988.27536122685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45988.27536122685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45988.27536122685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45988.27536122685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45988.27536122685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45988.27536122685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45988.27536122685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45988.27536122685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45988.27536122685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45988.27536122685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45988.27536122685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45988.27536122685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45988.27536122685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45988.27536122685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45988.27536122685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45988.27536122685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45988.27536122685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45988.27536122685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45988.27536122685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45988.27536122685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45988.27536122685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45988.27536122685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45988.27536122685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45988.27536122685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45988.27536122685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45988.27536122685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45988.27536122685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45988.27536122685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45988.27536122685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45988.27536122685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45988.27536122685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45988.27536122685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45988.27536122685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45988.27536122685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45988.27536122685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45988.27536122685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45988.27536122685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45988.27536122685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45988.27536122685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45988.27536122685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45988.27536122685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45988.27536122685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45988.27536122685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45988.27536122685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45988.27536122685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45988.27536122685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45988.27536122685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45988.27536122685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45988.27536122685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45988.27536122685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45988.27536122685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45988.27536122685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45988.27536122685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45988.27536122685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45988.27536122685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45988.27536122685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45988.27536122685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45988.27536122685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45988.27536122685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45988.27536122685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45988.27536122685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45988.27536122685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45988.27536122685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45988.27536122685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45988.27536122685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45988.27536122685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45988.27536122685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45988.27536122685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45988.27536122685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45988.27536122685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45988.27536122685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45988.27536122685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45988.27536122685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45988.27536122685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45988.27536122685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45988.27536122685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45988.27536122685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45988.27536122685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45988.27536122685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45988.27536122685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45988.27536122685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45988.27536122685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45988.27536122685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45988.27536122685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45988.27536122685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45988.27536122685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45988.27536122685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45988.27536122685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45988.27536122685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45988.27536122685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45988.27536122685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45988.27536122685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45988.27536122685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45988.27536122685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45988.27536122685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45988.27536122685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45988.27536122685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45988.27536122685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45988.27536122685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45988.27536122685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45988.27536122685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45988.27536122685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45988.27536122685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45988.27536122685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45988.27536122685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45988.27536122685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45988.27536122685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45988.27536122685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45988.27536122685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45988.27536122685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45988.27536122685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45988.27536122685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45988.27536122685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45988.27536122685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45988.27536122685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45988.27536122685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45988.27536122685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45988.27536122685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45988.27536122685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45988.27536122685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45988.27536122685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45988.27536122685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45988.27536122685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45988.27536122685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45988.27536122685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45988.27536122685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45988.27536122685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45988.27536122685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45988.27536122685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45988.27536122685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45988.27536122685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45988.27536122685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45988.27536122685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45988.27536122685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45988.27536122685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45988.27536122685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45988.27536122685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45988.27536122685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45988.27536122685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45988.27536122685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45988.27536122685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45988.27536122685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45988.27536122685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45988.27536122685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45988.27536122685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45988.27536122685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45988.27536122685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45988.27536122685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45988.27536122685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45988.27536122685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45988.27536122685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45988.27536122685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45988.27536122685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45988.27536122685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45988.27536122685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45988.27536122685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45988.27536122685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45988.27536122685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45988.27536122685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45988.27536122685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45988.27536122685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45988.27536122685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45988.27536122685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45988.27536122685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45988.27536122685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45988.27536122685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45988.27536122685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45988.27536122685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45988.27536122685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45988.27536122685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45988.27536122685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45988.27536122685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45988.27536122685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45988.27536122685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45988.27536122685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45988.27536122685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45988.27536122685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45988.27536122685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45988.27536122685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45988.27536122685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45988.27536122685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45988.27536122685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45988.27536122685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45988.27536122685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45988.27536122685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45988.27536122685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45988.27536122685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45988.27536122685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45988.27536122685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45988.27536122685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45988.27536122685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45988.27536122685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45988.27536122685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45988.27536122685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45988.27536122685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45988.27536122685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45988.27536122685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45988.27536122685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45988.27536122685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45988.27536122685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45988.27536122685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45988.27536122685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45988.27536122685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45988.27536122685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45988.27536122685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45988.27536122685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45988.27536122685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45988.27536122685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45988.27536122685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45988.27536122685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45988.27536122685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45988.27536122685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45988.27536122685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45988.27536122685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45988.27536122685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45988.27536122685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45988.27536122685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45988.27536122685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45988.27536122685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45988.27536122685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45988.27536122685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45988.27536122685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45988.27536122685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45988.27536122685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45988.27536122685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45988.27536122685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45988.27536122685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45988.27536122685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45988.27536122685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45988.27536122685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45988.27536122685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45988.27536122685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45988.27536122685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45988.27536122685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45988.27536122685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45988.27536122685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45988.27536122685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45988.27536122685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45988.27536122685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45988.27536122685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45988.27536122685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45988.27536122685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45988.27536122685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45988.27536122685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45988.27536122685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45988.27536122685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45988.27536122685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45988.27536122685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45988.27536122685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45988.27536122685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45988.27536122685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45988.27536122685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45988.27536122685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45988.27536122685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45988.27536122685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45988.27536122685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45988.27536122685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45988.27536122685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45988.27536122685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45988.27536122685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45988.27536122685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45988.27536122685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45988.27536122685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45988.27536122685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45988.27536122685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45988.27536122685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45988.27536122685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45988.27536122685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45988.27536122685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45988.27536122685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45988.27536122685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45988.27536122685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45988.27536122685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45988.27536122685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45988.27536122685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45988.27536122685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45988.27536122685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45988.27536122685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45988.27536122685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45988.27536122685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45988.27536122685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45988.27536122685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45988.27536122685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45988.27536122685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45988.27536122685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45988.27536122685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45988.27536122685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45988.27536122685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45988.27536122685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45988.27536122685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45988.27536122685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45988.27536122685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45988.27536122685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45988.27536122685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45988.27536122685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45988.27536122685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45988.27536122685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45988.27536122685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45988.27536122685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45988.27536122685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45988.27536122685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45988.27536122685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45988.27536122685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45988.27536122685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45988.27536122685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45988.27536122685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45988.27536122685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45988.27536122685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45988.27536122685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45988.27536122685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45988.27536122685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45988.27536122685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45988.27536122685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45988.27536122685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45988.27536122685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45988.27536122685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45988.27536122685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45988.27536122685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45988.27536122685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45988.27536122685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45988.27536122685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45988.27536122685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45988.27536122685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45988.27536122685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45988.27536122685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45988.27536122685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45988.27536122685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45988.27536122685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45988.27536122685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45988.27536122685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45988.27536122685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45988.27536122685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45988.27536122685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45988.27536122685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45988.27536122685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45988.27536122685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45988.27536122685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45988.27536122685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45988.27536122685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45988.27536122685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45988.27536122685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45988.27536122685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45988.27536122685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45988.27536122685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45988.27536122685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45988.27536122685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45988.27536122685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45988.27536122685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45988.27536122685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45988.27536122685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45988.27536122685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45988.27536122685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45988.27536122685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45988.27536122685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45988.27536122685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45988.27536122685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45988.27536122685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45988.27536122685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45988.27536122685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45988.27536122685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45988.27536122685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45988.27536122685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45988.27536122685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45988.27536122685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45988.27536122685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45988.27536122685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45988.27536122685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45988.27536122685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45988.27536122685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45988.27536122685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45988.27536122685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45988.27536122685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45988.27536122685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45988.27536122685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45988.27536122685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45988.27536122685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45988.27536122685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45988.27536122685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45988.27536122685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45988.27536122685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45988.27536122685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45988.27536122685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45988.27536122685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45988.27536122685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45988.27536122685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45988.27536122685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45988.27536122685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45988.27536122685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45988.27536122685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45988.27536122685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45988.27536122685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45988.27536122685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45988.27536122685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45988.27536122685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45988.27536122685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45988.27536122685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45988.27536122685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45988.27536122685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45988.27536122685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45988.27536122685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45988.27536122685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45988.27536122685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45988.27536122685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45988.27536122685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45988.27536122685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45988.27536122685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45988.27536122685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45988.27536122685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45988.27536122685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45988.27536122685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45988.27536122685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45988.27536122685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45988.27536122685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45988.27536122685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45988.27536122685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45988.27536122685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45988.27536122685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45988.27536122685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45988.27536122685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45988.27536122685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45988.27536122685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45988.27536122685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45988.27536122685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45988.27536122685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45988.27536122685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45988.27536122685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45988.27536122685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45988.27536122685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45988.27536122685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45988.27536122685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45988.27536122685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45988.27536122685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45988.27536122685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45988.27536122685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45988.27536122685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45988.27536122685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45988.27536122685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45988.27536122685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45988.27536122685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45988.27536122685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45988.27536122685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45988.27536122685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45988.27536122685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45988.27536122685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45988.27536122685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45988.27536122685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45988.27536122685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45988.27536122685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45988.27536122685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45988.27536122685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45988.27536122685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45988.27536122685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45988.27536122685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45988.27536122685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45988.27536122685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45988.27536122685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45988.27536122685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45988.27536122685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45988.27536122685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45988.27536122685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45988.27536122685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45988.27536122685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45988.27536122685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45988.27536122685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45988.27536122685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45988.27536122685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45988.27536122685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45988.27536122685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45988.27536122685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45988.27536122685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45988.27536122685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45988.27536122685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45988.27536122685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45988.27536122685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45988.27536122685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45988.27536122685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45988.27536122685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45988.27536122685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45988.27536122685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45988.27536122685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45988.27536122685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45988.27536122685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45988.27536122685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45988.27536122685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45988.27536122685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45988.27536122685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45988.27536122685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45988.27536122685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45988.27536122685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45988.27536122685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45988.27536122685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45988.27536122685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45988.27536122685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45988.27536122685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45988.27536122685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45988.27536122685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45988.27536122685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45988.27536122685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45988.27536122685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45988.27536122685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45988.27536122685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45988.27536122685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45988.27536122685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45988.27536122685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45988.27536122685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45988.27536122685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45988.27536122685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45988.27536122685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45988.27536122685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45988.27536122685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45988.27536122685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45988.27536122685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45988.27536122685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45988.27536122685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45988.27536122685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45988.27536122685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45988.27536122685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45988.27536122685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45988.27536122685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45988.27536122685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45988.27536122685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45988.27536122685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45988.27536122685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45988.27536122685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45988.27536122685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45988.27536122685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45988.27536122685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45988.27536122685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45988.27536122685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45988.27536122685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45988.27536122685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45988.27536122685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45988.27536122685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45988.27536122685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45988.27536122685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45988.27536122685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45988.27536122685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45988.27536122685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45988.27536122685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45988.27536122685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45988.27536122685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45988.27536122685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45988.27536122685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45988.27536122685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45988.27536122685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45988.27536122685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45988.27536122685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45988.27536122685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45988.27536122685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45988.27536122685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45988.27536122685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45988.27536122685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45988.27536122685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45988.27536122685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45988.27536122685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45988.27536122685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45988.27536122685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45988.27536122685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45988.27536122685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45988.27536122685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45988.27536122685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45988.27536122685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45988.27536122685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45988.27536122685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45988.27536122685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45988.27536122685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45988.27536122685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45988.27536122685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45988.27536122685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45988.27536122685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45988.27536122685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45988.27536122685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45988.27536122685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45988.27536122685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45988.27536122685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45988.27536122685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45988.27536122685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45988.27536122685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45988.27536122685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45988.27536122685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45988.27536122685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45988.27536122685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45988.27536122685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45988.27536122685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45988.27536122685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45988.27536122685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45988.27536122685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45988.27536122685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45988.27536122685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45988.27536122685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45988.27536122685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45988.27536122685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45988.27536122685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45988.27536122685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45988.27536122685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45988.27536122685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45988.27536122685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45988.27536122685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45988.27536122685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45988.27536122685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45988.27536122685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45988.27536122685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45988.27536122685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45988.27536122685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45988.27536122685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45988.27536122685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45988.27536122685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45988.27536122685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45988.27536122685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45988.27536122685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45988.27536122685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45988.27536122685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45988.27536122685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45988.27536122685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45988.27536122685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45988.27536122685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45988.27536122685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45988.27536122685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45988.27536122685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45988.27536122685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45988.27536122685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45988.27536122685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45988.27536122685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45988.27536122685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45988.27536122685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45988.27536122685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45988.27536122685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45988.27536122685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45988.27536122685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45988.27536122685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45988.27536122685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284.79464363425359</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26" ca="1" si="0">IFERROR(NOW()-F3,"")</f>
        <v>45988.27536122685</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45988.27536122685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45988.27536122685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45988.27536122685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45988.27536122685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45988.27536122685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45988.27536122685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45988.27536122685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45988.27536122685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45988.27536122685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45988.27536122685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45988.27536122685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45988.27536122685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45988.27536122685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45988.27536122685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45988.27536122685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45988.27536122685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45988.27536122685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45988.27536122685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45988.27536122685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45988.27536122685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45988.27536122685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45988.27536122685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45988.27536122685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45988.27536122685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45988.27536122685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45988.27536122685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45988.27536122685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45988.27536122685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45988.27536122685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45988.27536122685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45988.27536122685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45988.27536122685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45988.27536122685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45988.27536122685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45988.27536122685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45988.27536122685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45988.27536122685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45988.27536122685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45988.27536122685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45988.27536122685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45988.27536122685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45988.27536122685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45988.27536122685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45988.27536122685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45988.27536122685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45988.27536122685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45988.27536122685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45988.27536122685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45988.27536122685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45988.27536122685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45988.27536122685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45988.27536122685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45988.27536122685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45988.27536122685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45988.27536122685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45988.27536122685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45988.27536122685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45988.27536122685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45988.27536122685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45988.27536122685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45988.27536122685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45988.27536122685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45988.27536122685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45988.27536122685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45988.27536122685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45988.27536122685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45988.27536122685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45988.27536122685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45988.27536122685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45988.27536122685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45988.27536122685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45988.27536122685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45988.27536122685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45988.27536122685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45988.27536122685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45988.27536122685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45988.27536122685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45988.27536122685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45988.27536122685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45988.27536122685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45988.27536122685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45988.27536122685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45988.27536122685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45988.27536122685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45988.27536122685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45988.27536122685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45988.27536122685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45988.27536122685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45988.27536122685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45988.27536122685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45988.27536122685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45988.27536122685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45988.27536122685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45988.27536122685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45988.27536122685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45988.27536122685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45988.27536122685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45988.27536122685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45988.27536122685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45988.27536122685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45988.27536122685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45988.27536122685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45988.27536122685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45988.27536122685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45988.27536122685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45988.27536122685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45988.27536122685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45988.27536122685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45988.27536122685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45988.27536122685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45988.27536122685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45988.27536122685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45988.27536122685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45988.27536122685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45988.27536122685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45988.27536122685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45988.27536122685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45988.27536122685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45988.27536122685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45988.27536122685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45988.27536122685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45988.27536122685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45988.27536122685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45988.27536122685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45988.27536122685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45988.27536122685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45988.27536122685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45988.27536122685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45988.27536122685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45988.27536122685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45988.27536122685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45988.27536122685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45988.27536122685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45988.27536122685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45988.27536122685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45988.27536122685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45988.27536122685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45988.27536122685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45988.27536122685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45988.27536122685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45988.27536122685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45988.27536122685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45988.27536122685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45988.27536122685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45988.27536122685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45988.27536122685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45988.27536122685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45988.27536122685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45988.27536122685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45988.27536122685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45988.27536122685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45988.27536122685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45988.27536122685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45988.27536122685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45988.27536122685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45988.27536122685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45988.27536122685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45988.27536122685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45988.27536122685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45988.27536122685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45988.27536122685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45988.27536122685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45988.27536122685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45988.27536122685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45988.27536122685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45988.27536122685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45988.27536122685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45988.27536122685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45988.27536122685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45988.27536122685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45988.27536122685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45988.27536122685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45988.27536122685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45988.27536122685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45988.27536122685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45988.27536122685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45988.27536122685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45988.27536122685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45988.27536122685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45988.27536122685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45988.27536122685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45988.27536122685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45988.27536122685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45988.27536122685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45988.27536122685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45988.27536122685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45988.27536122685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45988.27536122685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45988.27536122685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45988.27536122685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45988.27536122685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45988.27536122685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45988.27536122685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45988.27536122685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45988.27536122685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45988.27536122685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45988.27536122685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45988.27536122685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45988.27536122685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45988.27536122685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45988.27536122685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45988.27536122685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45988.27536122685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45988.27536122685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45988.27536122685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45988.27536122685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45988.27536122685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45988.27536122685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45988.27536122685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45988.27536122685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45988.27536122685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45988.27536122685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45988.27536122685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45988.27536122685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45988.27536122685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45988.27536122685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45988.27536122685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45988.27536122685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45988.27536122685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45988.27536122685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45988.27536122685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45988.27536122685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45988.27536122685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45988.27536122685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45988.27536122685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45988.27536122685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45988.27536122685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45988.27536122685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45988.27536122685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45988.27536122685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45988.27536122685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45988.27536122685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45988.27536122685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45988.27536122685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45988.27536122685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45988.27536122685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45988.27536122685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45988.27536122685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45988.27536122685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45988.27536122685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45988.27536122685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45988.27536122685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45988.27536122685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45988.27536122685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45988.27536122685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45988.27536122685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45988.27536122685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45988.27536122685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45988.27536122685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45988.27536122685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45988.27536122685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45988.27536122685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45988.27536122685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45988.27536122685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45988.27536122685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45988.27536122685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45988.27536122685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45988.27536122685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45988.27536122685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45988.27536122685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45988.27536122685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45988.27536122685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45988.27536122685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45988.27536122685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45988.27536122685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45988.27536122685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45988.27536122685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45988.27536122685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45988.27536122685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45988.27536122685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45988.27536122685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45988.27536122685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45988.27536122685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45988.27536122685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45988.27536122685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45988.27536122685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45988.27536122685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45988.27536122685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45988.27536122685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45988.27536122685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45988.27536122685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45988.27536122685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45988.27536122685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45988.27536122685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45988.27536122685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45988.27536122685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45988.27536122685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45988.27536122685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45988.27536122685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45988.27536122685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45988.27536122685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45988.27536122685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45988.27536122685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45988.27536122685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45988.27536122685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45988.27536122685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45988.27536122685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45988.27536122685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45988.27536122685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45988.27536122685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45988.27536122685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45988.27536122685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45988.27536122685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45988.27536122685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45988.27536122685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45988.27536122685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45988.27536122685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45988.27536122685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45988.27536122685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45988.27536122685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45988.27536122685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45988.27536122685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45988.27536122685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45988.27536122685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45988.27536122685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45988.27536122685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45988.27536122685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45988.27536122685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45988.27536122685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45988.27536122685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45988.27536122685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45988.27536122685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45988.27536122685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45988.27536122685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45988.27536122685</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3" sqref="D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96.443301041661471</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62.086483912033145</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39.614250115737377</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6.902062615736213</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
      </c>
      <c r="C6" s="37"/>
      <c r="D6" s="106"/>
      <c r="E6" s="37"/>
      <c r="F6" s="38"/>
      <c r="G6" s="108">
        <f t="shared" ref="G6:G38" ca="1" si="2">IFERROR(NOW()-F6,"")</f>
        <v>45988.27536122685</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45988.27536122685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45988.27536122685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45988.27536122685</v>
      </c>
      <c r="H9" s="38"/>
      <c r="I9" s="37" t="str">
        <f>IFERROR(VLOOKUP(D9,DB!A:F,6,0),"")</f>
        <v/>
      </c>
      <c r="J9" s="37" t="str">
        <f>IFERROR(VLOOKUP(D9,DB!A:G,7,0),"")</f>
        <v/>
      </c>
      <c r="K9" s="37"/>
      <c r="L9" s="37" t="str">
        <f>IFERROR(VLOOKUP(D9,DB!A:I,9,0),"")</f>
        <v/>
      </c>
    </row>
    <row r="10" spans="1:13" s="39" customFormat="1">
      <c r="A10" s="37"/>
      <c r="B10" s="37" t="str">
        <f>IFERROR(VLOOKUP(D10,DB!A:K,11,0),"")</f>
        <v>R5</v>
      </c>
      <c r="C10" s="37"/>
      <c r="D10" s="37" t="s">
        <v>38310</v>
      </c>
      <c r="E10" s="37"/>
      <c r="F10" s="38"/>
      <c r="G10" s="108">
        <f t="shared" ca="1" si="2"/>
        <v>45988.27536122685</v>
      </c>
      <c r="H10" s="38"/>
      <c r="I10" s="37" t="str">
        <f>IFERROR(VLOOKUP(D10,DB!A:F,6,0),"")</f>
        <v>SCECO</v>
      </c>
      <c r="J10" s="37" t="str">
        <f>IFERROR(VLOOKUP(D10,DB!A:G,7,0),"")</f>
        <v>No BB Shifted</v>
      </c>
      <c r="K10" s="37"/>
      <c r="L10" s="37" t="str">
        <f>IFERROR(VLOOKUP(D10,DB!A:I,9,0),"")</f>
        <v>Latis</v>
      </c>
    </row>
    <row r="11" spans="1:13" s="39" customFormat="1" ht="15.75">
      <c r="A11" s="37"/>
      <c r="B11" s="148" t="str">
        <f>IFERROR(VLOOKUP(D11,DB!A:K,11,0),"")</f>
        <v/>
      </c>
      <c r="C11" s="37"/>
      <c r="D11" s="150"/>
      <c r="E11" s="37"/>
      <c r="F11" s="38"/>
      <c r="G11" s="149">
        <f t="shared" ca="1" si="2"/>
        <v>45988.27536122685</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45988.27536122685</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45988.27536122685</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45988.27536122685</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45988.27536122685</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45988.27536122685</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45988.27536122685</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45988.27536122685</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45988.27536122685</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45988.27536122685</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45988.27536122685</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45988.27536122685</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45988.27536122685</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45988.27536122685</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45988.27536122685</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45988.27536122685</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45988.27536122685</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45988.27536122685</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45988.27536122685</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45988.27536122685</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45988.27536122685</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45988.27536122685</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45988.27536122685</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45988.27536122685</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45988.27536122685</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45988.27536122685</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45988.27536122685</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45988.27536122685</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39119</v>
      </c>
      <c r="B2" s="124" t="str">
        <f>IFERROR(VLOOKUP(D2,DB!A:K,11,0),"")</f>
        <v>R6</v>
      </c>
      <c r="C2" s="125">
        <v>1</v>
      </c>
      <c r="D2" s="124" t="s">
        <v>35266</v>
      </c>
      <c r="E2" s="106" t="s">
        <v>39021</v>
      </c>
      <c r="F2" s="72">
        <v>45988.062847222223</v>
      </c>
      <c r="G2" s="72">
        <f ca="1">IFERROR(NOW()-F2,"-")</f>
        <v>0.21251400462642778</v>
      </c>
      <c r="H2" s="72">
        <v>45988.062800925924</v>
      </c>
      <c r="I2" s="124" t="str">
        <f>IFERROR(VLOOKUP(D2,DB!A:F,6,0),"")</f>
        <v>Generator-SG</v>
      </c>
      <c r="J2" s="146" t="str">
        <f>IFERROR(VLOOKUP(D2,DB!A:G,7,0),"")</f>
        <v>Dead</v>
      </c>
      <c r="K2" s="127" t="s">
        <v>39120</v>
      </c>
      <c r="L2" s="147" t="str">
        <f>IFERROR(VLOOKUP(D2,DB!A:I,9,0),"")</f>
        <v>Latis</v>
      </c>
    </row>
    <row r="3" spans="1:16382" ht="31.5" customHeight="1">
      <c r="A3"/>
      <c r="B3" s="124" t="str">
        <f>IFERROR(VLOOKUP(D3,DB!A:K,11,0),"")</f>
        <v/>
      </c>
      <c r="C3" s="125"/>
      <c r="D3" s="124"/>
      <c r="E3" s="106"/>
      <c r="F3"/>
      <c r="G3" s="72">
        <f ca="1">IFERROR(NOW()-F3,"-")</f>
        <v>45988.27536122685</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45988.27536122685</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45988.27536122685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45988.27536122685</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45988.27536122685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45988.27536122685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45988.27536122685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45988.27536122685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45988.27536122685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45988.27536122685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45988.27536122685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45988.27536122685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45988.27536122685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45988.27536122685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45988.27536122685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45988.27536122685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45988.27536122685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45988.27536122685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45988.27536122685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45988.27536122685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45988.27536122685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45988.27536122685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45988.27536122685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45988.27536122685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45988.27536122685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45988.27536122685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45988.27536122685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45988.27536122685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45988.27536122685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45988.27536122685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45988.27536122685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45988.27536122685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45988.27536122685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45988.27536122685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45988.27536122685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45988.27536122685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45988.27536122685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2025-11-27T03:36:45Z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