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65" documentId="120_S{2AC9BD13-BADA-5192-A53E-5A8FF88502F6}" xr6:coauthVersionLast="47" xr6:coauthVersionMax="47" xr10:uidLastSave="{E225A5A2-67C0-47EA-8E5C-0BB32193806E}"/>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<sst xmlns="http://schemas.openxmlformats.org/spreadsheetml/2006/main" count="181563" uniqueCount="39148">
  <si>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</si>
  <si>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</si>
  <si>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</si>
  <si>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</si>
  <si>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</si>
  <si>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</si>
  <si>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</si>
  <si>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</si>
  <si>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</si>
  <si>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</si>
  <si>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</si>
  <si>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</si>
  <si>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</si>
  <si>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</si>
  <si>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</si>
  <si>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</si>
  <si>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</si>
  <si>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</si>
  <si>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</si>
  <si>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</si>
  <si>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</si>
  <si>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</si>
  <si>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</si>
  <si>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</si>
  <si>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</si>
  <si>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</si>
  <si>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</si>
  <si>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</si>
  <si>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</si>
  <si>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</si>
  <si>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</si>
  <si>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</si>
  <si>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</si>
  <si>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</si>
  <si>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</si>
  <si>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</si>
  <si>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</si>
  <si>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</si>
  <si>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</si>
  <si>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</si>
  <si>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</si>
  <si>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</si>
  <si>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</si>
  <si>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</si>
  <si>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</si>
  <si>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</si>
  <si>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</si>
  <si>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</si>
  <si>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</si>
  <si>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</si>
  <si>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</si>
  <si>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</si>
  <si>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</si>
  <si>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</si>
  <si>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</si>
  <si>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</si>
  <si>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</si>
  <si>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</si>
  <si>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</si>
  <si>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</si>
  <si>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</si>
  <si>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</si>
  <si>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</si>
  <si>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</si>
  <si>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</si>
  <si>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</si>
  <si>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</si>
  <si>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</si>
  <si>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</si>
  <si>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</si>
  <si>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</si>
  <si>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</si>
  <si>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</si>
  <si>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</si>
  <si>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</si>
  <si>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</si>
  <si>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</si>
  <si>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</si>
  <si>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</si>
  <si>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</si>
  <si>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</si>
  <si>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</si>
  <si>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</si>
  <si>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</si>
  <si>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</si>
  <si>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</si>
  <si>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</si>
  <si>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</si>
  <si>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</si>
  <si>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</si>
  <si>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</si>
  <si>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</si>
  <si>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</si>
  <si>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</si>
  <si>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</si>
  <si>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</si>
  <si>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</si>
  <si>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</si>
  <si>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</si>
  <si>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</si>
  <si>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</si>
  <si>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</si>
  <si>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</si>
  <si>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</si>
  <si>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</si>
  <si>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</si>
  <si>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</si>
  <si>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</si>
  <si>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</si>
  <si>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</si>
  <si>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</si>
  <si>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</si>
  <si>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</si>
  <si>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</si>
  <si>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</si>
  <si>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</si>
  <si>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</si>
  <si>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</si>
  <si>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</si>
  <si>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</si>
  <si>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</si>
  <si>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</si>
  <si>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</si>
  <si>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</si>
  <si>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</si>
  <si>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</si>
  <si>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</si>
  <si>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</si>
  <si>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</si>
  <si>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</si>
  <si>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</si>
  <si>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</si>
  <si>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</si>
  <si>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</si>
  <si>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</si>
  <si>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</si>
  <si>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</si>
  <si>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</si>
  <si>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</si>
  <si>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</si>
  <si>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</si>
  <si>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</si>
  <si>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</si>
  <si>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</si>
  <si>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</si>
  <si>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</si>
  <si>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</si>
  <si>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</si>
  <si>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</si>
  <si>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</si>
  <si>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</si>
  <si>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</si>
  <si>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</si>
  <si>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</si>
  <si>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</si>
  <si>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</si>
  <si>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</si>
  <si>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</si>
  <si>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</si>
  <si>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</si>
  <si>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</si>
  <si>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</si>
  <si>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</si>
  <si>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</si>
  <si>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</si>
  <si>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</si>
  <si>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</si>
  <si>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</si>
  <si>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</si>
  <si>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</si>
  <si>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</si>
  <si>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</si>
  <si>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</si>
  <si>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</si>
  <si>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</si>
  <si>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</si>
  <si>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</si>
  <si>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</si>
  <si>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</si>
  <si>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</si>
  <si>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</si>
  <si>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</si>
  <si>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</si>
  <si>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</si>
  <si>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</si>
  <si>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</si>
  <si>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</si>
  <si>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</si>
  <si>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</si>
  <si>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</si>
  <si>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</si>
  <si>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</si>
  <si>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</si>
  <si>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</si>
  <si>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</si>
  <si>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</si>
  <si>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</si>
  <si>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</si>
  <si>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</si>
  <si>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</si>
  <si>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</si>
  <si>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</si>
  <si>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</si>
  <si>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</si>
  <si>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</si>
  <si>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</si>
  <si>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</si>
  <si>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</si>
  <si>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</si>
  <si>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</si>
  <si>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</si>
  <si>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</si>
  <si>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</si>
  <si>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</si>
  <si>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</si>
  <si>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</si>
  <si>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</si>
  <si>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</si>
  <si>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</si>
  <si>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</si>
  <si>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</si>
  <si>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</si>
  <si>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</si>
  <si>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</si>
  <si>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</si>
  <si>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</si>
  <si>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</si>
  <si>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</si>
  <si>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</si>
  <si>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</si>
  <si>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</si>
  <si>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</si>
  <si>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</si>
  <si>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</si>
  <si>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</si>
  <si>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</si>
  <si>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</si>
  <si>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</si>
  <si>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</si>
  <si>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</si>
  <si>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</si>
  <si>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</si>
  <si>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</si>
  <si>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</si>
  <si>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</si>
  <si>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</si>
  <si>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</si>
  <si>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</si>
  <si>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</si>
  <si>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</si>
  <si>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</si>
  <si>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</si>
  <si>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</si>
  <si>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</si>
  <si>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</si>
  <si>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</si>
  <si>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</si>
  <si>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</si>
  <si>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</si>
  <si>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</si>
  <si>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</si>
  <si>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</si>
  <si>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</si>
  <si>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</si>
  <si>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</si>
  <si>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</si>
  <si>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</si>
  <si>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</si>
  <si>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</si>
  <si>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</si>
  <si>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</si>
  <si>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</si>
  <si>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</si>
  <si>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</si>
  <si>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</si>
  <si>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</si>
  <si>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</si>
  <si>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</si>
  <si>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</si>
  <si>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</si>
  <si>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</si>
  <si>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</si>
  <si>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</si>
  <si>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</si>
  <si>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</si>
  <si>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</si>
  <si>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</si>
  <si>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</si>
  <si>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</si>
  <si>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</si>
  <si>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</si>
  <si>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</si>
  <si>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</si>
  <si>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</si>
  <si>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</si>
  <si>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</si>
  <si>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</si>
  <si>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</si>
  <si>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</si>
  <si>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</si>
  <si>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</si>
  <si>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</si>
  <si>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</si>
  <si>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</si>
  <si>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</si>
  <si>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</si>
  <si>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</si>
  <si>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</si>
  <si>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</si>
  <si>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</si>
  <si>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</si>
  <si>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</si>
  <si>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</si>
  <si>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</si>
  <si>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</si>
  <si>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</si>
  <si>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</si>
  <si>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</si>
  <si>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</si>
  <si>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</si>
  <si>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</si>
  <si>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</si>
  <si>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</si>
  <si>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</si>
  <si>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</si>
  <si>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</si>
  <si>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</si>
  <si>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</si>
  <si>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</si>
  <si>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</si>
  <si>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</si>
  <si>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</si>
  <si>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</si>
  <si>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</si>
  <si>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</si>
  <si>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</si>
  <si>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</si>
  <si>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</si>
  <si>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</si>
  <si>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</si>
  <si>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</si>
  <si>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</si>
  <si>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</si>
  <si>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</si>
  <si>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</si>
  <si>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</si>
  <si>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</si>
  <si>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</si>
  <si>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</si>
  <si>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</si>
  <si>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</si>
  <si>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</si>
  <si>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</si>
  <si>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</si>
  <si>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</si>
  <si>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</si>
  <si>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</si>
  <si>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</si>
  <si>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</si>
  <si>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</si>
  <si>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</si>
  <si>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</si>
  <si>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</si>
  <si>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</si>
  <si>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</si>
  <si>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</si>
  <si>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</si>
  <si>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</si>
  <si>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</si>
  <si>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</si>
  <si>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</si>
  <si>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</si>
  <si>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</si>
  <si>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</si>
  <si>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</si>
  <si>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</si>
  <si>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</si>
  <si>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</si>
  <si>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</si>
  <si>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</si>
  <si>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</si>
  <si>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</si>
  <si>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</si>
  <si>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</si>
  <si>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</si>
  <si>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</si>
  <si>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</si>
  <si>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</si>
  <si>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</si>
  <si>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</si>
  <si>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</si>
  <si>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</si>
  <si>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</si>
  <si>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</si>
  <si>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</si>
  <si>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</si>
  <si>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</si>
  <si>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</si>
  <si>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</si>
  <si>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</si>
  <si>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</si>
  <si>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</si>
  <si>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</si>
  <si>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</si>
  <si>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</si>
  <si>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</si>
  <si>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</si>
  <si>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</si>
  <si>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</si>
  <si>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</si>
  <si>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</si>
  <si>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</si>
  <si>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</si>
  <si>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</si>
  <si>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</si>
  <si>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</si>
  <si>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</si>
  <si>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</si>
  <si>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</si>
  <si>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</si>
  <si>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</si>
  <si>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</si>
  <si>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</si>
  <si>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</si>
  <si>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</si>
  <si>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</si>
  <si>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</si>
  <si>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</si>
  <si>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</si>
  <si>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</si>
  <si>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</si>
  <si>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</si>
  <si>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</si>
  <si>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</si>
  <si>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</si>
  <si>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</si>
  <si>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</si>
  <si>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</si>
  <si>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</si>
  <si>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</si>
  <si>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</si>
  <si>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</si>
  <si>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</si>
  <si>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</si>
  <si>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</si>
  <si>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</si>
  <si>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</si>
  <si>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</si>
  <si>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</si>
  <si>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</si>
  <si>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</si>
  <si>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</si>
  <si>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</si>
  <si>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</si>
  <si>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</si>
  <si>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</si>
  <si>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</si>
  <si>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</si>
  <si>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</si>
  <si>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</si>
  <si>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</si>
  <si>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</si>
  <si>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</si>
  <si>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</si>
  <si>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</si>
  <si>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</si>
  <si>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</si>
  <si>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</si>
  <si>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</si>
  <si>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</si>
  <si>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</si>
  <si>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</si>
  <si>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</si>
  <si>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</si>
  <si>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</si>
  <si>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</si>
  <si>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</si>
  <si>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</si>
  <si>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</si>
  <si>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</si>
  <si>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</si>
  <si>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</si>
  <si>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</si>
  <si>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</si>
  <si>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</si>
  <si>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</si>
  <si>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</si>
  <si>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</si>
  <si>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</si>
  <si>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</si>
  <si>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</si>
  <si>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</si>
  <si>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</si>
  <si>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</si>
  <si>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</si>
  <si>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</si>
  <si>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</si>
  <si>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</si>
  <si>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</si>
  <si>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</si>
  <si>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</si>
  <si>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</si>
  <si>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</si>
  <si>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</si>
  <si>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</si>
  <si>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</si>
  <si>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</si>
  <si>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</si>
  <si>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</si>
  <si>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</si>
  <si>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</si>
  <si>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</si>
  <si>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</si>
  <si>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</si>
  <si>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</si>
  <si>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</si>
  <si>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</si>
  <si>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</si>
  <si>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</si>
  <si>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</si>
  <si>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</si>
  <si>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</si>
  <si>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</si>
  <si>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</si>
  <si>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</si>
  <si>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</si>
  <si>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</si>
  <si>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</si>
  <si>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</si>
  <si>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</si>
  <si>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</si>
  <si>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</si>
  <si>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</si>
  <si>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</si>
  <si>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</si>
  <si>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</si>
  <si>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</si>
  <si>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</si>
  <si>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</si>
  <si>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</si>
  <si>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</si>
  <si>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</si>
  <si>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</si>
  <si>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</si>
  <si>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</si>
  <si>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</si>
  <si>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</si>
  <si>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</si>
  <si>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</si>
  <si>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</si>
  <si>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</si>
  <si>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</si>
  <si>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</si>
  <si>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</si>
  <si>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</si>
  <si>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</si>
  <si>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</si>
  <si>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</si>
  <si>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</si>
  <si>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</si>
  <si>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</si>
  <si>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</si>
  <si>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</si>
  <si>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</si>
  <si>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</si>
  <si>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</si>
  <si>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</si>
  <si>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</si>
  <si>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</si>
  <si>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</si>
  <si>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</si>
  <si>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</si>
  <si>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</si>
  <si>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</si>
  <si>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</si>
  <si>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</si>
  <si>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</si>
  <si>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</si>
  <si>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</si>
  <si>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</si>
  <si>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</si>
  <si>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</si>
  <si>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</si>
  <si>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</si>
  <si>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</si>
  <si>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</si>
  <si>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</si>
  <si>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</si>
  <si>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</si>
  <si>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</si>
  <si>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</si>
  <si>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</si>
  <si>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</si>
  <si>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</si>
  <si>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</si>
  <si>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</si>
  <si>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</si>
  <si>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</si>
  <si>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</si>
  <si>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</si>
  <si>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</si>
  <si>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</si>
  <si>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</si>
  <si>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</si>
  <si>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</si>
  <si>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</si>
  <si>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</si>
  <si>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</si>
  <si>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</si>
  <si>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</si>
  <si>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</si>
  <si>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</si>
  <si>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</si>
  <si>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</si>
  <si>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</si>
  <si>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</si>
  <si>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</si>
  <si>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</si>
  <si>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</si>
  <si>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</si>
  <si>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</si>
  <si>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</si>
  <si>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</si>
  <si>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</si>
  <si>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</si>
  <si>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</si>
  <si>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</si>
  <si>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</si>
  <si>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</si>
  <si>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</si>
  <si>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</si>
  <si>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</si>
  <si>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</si>
  <si>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</si>
  <si>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</si>
  <si>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</si>
  <si>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</si>
  <si>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</si>
  <si>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</si>
  <si>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</si>
  <si>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</si>
  <si>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</si>
  <si>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</si>
  <si>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</si>
  <si>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</si>
  <si>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</si>
  <si>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</si>
  <si>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</si>
  <si>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</si>
  <si>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</si>
  <si>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</si>
  <si>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</si>
  <si>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</si>
  <si>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</si>
  <si>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</si>
  <si>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</si>
  <si>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</si>
  <si>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</si>
  <si>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</si>
  <si>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</si>
  <si>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</si>
  <si>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</si>
  <si>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</si>
  <si>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</si>
  <si>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</si>
  <si>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</si>
  <si>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</si>
  <si>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</si>
  <si>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</si>
  <si>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</si>
  <si>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</si>
  <si>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</si>
  <si>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</si>
  <si>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</si>
  <si>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</si>
  <si>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</si>
  <si>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</si>
  <si>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</si>
  <si>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</si>
  <si>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</si>
  <si>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</si>
  <si>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</si>
  <si>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</si>
  <si>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</si>
  <si>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</si>
  <si>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</si>
  <si>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</si>
  <si>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</si>
  <si>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</si>
  <si>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</si>
  <si>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</si>
  <si>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</si>
  <si>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</si>
  <si>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</si>
  <si>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</si>
  <si>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</si>
  <si>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</si>
  <si>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</si>
  <si>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</si>
  <si>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</si>
  <si>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</si>
  <si>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</si>
  <si>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</si>
  <si>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</si>
  <si>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</si>
  <si>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</si>
  <si>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</si>
  <si>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</si>
  <si>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</si>
  <si>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</si>
  <si>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</si>
  <si>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</si>
  <si>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</si>
  <si>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</si>
  <si>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</si>
  <si>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</si>
  <si>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</si>
  <si>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</si>
  <si>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</si>
  <si>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</si>
  <si>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</si>
  <si>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</si>
  <si>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</si>
  <si>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</si>
  <si>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</si>
  <si>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</si>
  <si>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</si>
  <si>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</si>
  <si>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</si>
  <si>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</si>
  <si>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</si>
  <si>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</si>
  <si>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</si>
  <si>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</si>
  <si>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</si>
  <si>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</si>
  <si>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</si>
  <si>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</si>
  <si>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</si>
  <si>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</si>
  <si>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</si>
  <si>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</si>
  <si>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</si>
  <si>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</si>
  <si>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</si>
  <si>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</si>
  <si>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</si>
  <si>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</si>
  <si>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</si>
  <si>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</si>
  <si>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</si>
  <si>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</si>
  <si>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</si>
  <si>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</si>
  <si>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</si>
  <si>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</si>
  <si>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</si>
  <si>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</si>
  <si>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</si>
  <si>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</si>
  <si>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</si>
  <si>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</si>
  <si>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</si>
  <si>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</si>
  <si>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</si>
  <si>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</si>
  <si>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</si>
  <si>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</si>
  <si>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</si>
  <si>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</si>
  <si>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</si>
  <si>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</si>
  <si>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</si>
  <si>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</si>
  <si>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</si>
  <si>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</si>
  <si>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</si>
  <si>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</si>
  <si>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</si>
  <si>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</si>
  <si>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</si>
  <si>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</si>
  <si>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</si>
  <si>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</si>
  <si>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</si>
  <si>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</si>
  <si>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</si>
  <si>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</si>
  <si>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</si>
  <si>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</si>
  <si>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</si>
  <si>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</si>
  <si>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</si>
  <si>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</si>
  <si>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</si>
  <si>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</si>
  <si>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</si>
  <si>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</si>
  <si>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</si>
  <si>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</si>
  <si>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</si>
  <si>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</si>
  <si>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</si>
  <si>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</si>
  <si>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</si>
  <si>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</si>
  <si>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</si>
  <si>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</si>
  <si>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</si>
  <si>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</si>
  <si>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</si>
  <si>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</si>
  <si>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</si>
  <si>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</si>
  <si>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</si>
  <si>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</si>
  <si>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</si>
  <si>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</si>
  <si>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</si>
  <si>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</si>
  <si>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</si>
  <si>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</si>
  <si>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</si>
  <si>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</si>
  <si>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</si>
  <si>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</si>
  <si>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</si>
  <si>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</si>
  <si>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</si>
  <si>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</si>
  <si>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</si>
  <si>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</si>
  <si>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</si>
  <si>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</si>
  <si>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</si>
  <si>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</si>
  <si>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</si>
  <si>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</si>
  <si>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</si>
  <si>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</si>
  <si>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</si>
  <si>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</si>
  <si>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</si>
  <si>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</si>
  <si>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</si>
  <si>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</si>
  <si>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</si>
  <si>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</si>
  <si>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</si>
  <si>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</si>
  <si>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</si>
  <si>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</si>
  <si>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</si>
  <si>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</si>
  <si>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</si>
  <si>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</si>
  <si>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</si>
  <si>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</si>
  <si>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</si>
  <si>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</si>
  <si>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</si>
  <si>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</si>
  <si>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</si>
  <si>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</si>
  <si>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</si>
  <si>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</si>
  <si>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</si>
  <si>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</si>
  <si>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</si>
  <si>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</si>
  <si>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</si>
  <si>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</si>
  <si>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</si>
  <si>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</si>
  <si>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</si>
  <si>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</si>
  <si>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</si>
  <si>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</si>
  <si>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</si>
  <si>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</si>
  <si>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</si>
  <si>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</si>
  <si>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</si>
  <si>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</si>
  <si>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</si>
  <si>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</si>
  <si>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</si>
  <si>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</si>
  <si>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</si>
  <si>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</si>
  <si>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</si>
  <si>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</si>
  <si>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</si>
  <si>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</si>
  <si>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</si>
  <si>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</si>
  <si>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</si>
  <si>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</si>
  <si>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</si>
  <si>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</si>
  <si>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</si>
  <si>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</si>
  <si>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</si>
  <si>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</si>
  <si>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</si>
  <si>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</si>
  <si>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</si>
  <si>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</si>
  <si>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</si>
  <si>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</si>
  <si>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</si>
  <si>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</si>
  <si>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</si>
  <si>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</si>
  <si>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</si>
  <si>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</si>
  <si>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</si>
  <si>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</si>
  <si>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</si>
  <si>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</si>
  <si>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</si>
  <si>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</si>
  <si>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</si>
  <si>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</si>
  <si>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</si>
  <si>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</si>
  <si>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</si>
  <si>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</si>
  <si>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</si>
  <si>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</si>
  <si>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</si>
  <si>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</si>
  <si>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</si>
  <si>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</si>
  <si>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</si>
  <si>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</si>
  <si>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</si>
  <si>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</si>
  <si>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</si>
  <si>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</si>
  <si>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</si>
  <si>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</si>
  <si>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</si>
  <si>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</si>
  <si>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</si>
  <si>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</si>
  <si>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</si>
  <si>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</si>
  <si>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</si>
  <si>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</si>
  <si>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</si>
  <si>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</si>
  <si>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</si>
  <si>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</si>
  <si>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</si>
  <si>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</si>
  <si>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</si>
  <si>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</si>
  <si>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</si>
  <si>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</si>
  <si>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</si>
  <si>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</si>
  <si>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</si>
  <si>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</si>
  <si>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</si>
  <si>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</si>
  <si>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</si>
  <si>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</si>
  <si>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</si>
  <si>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</si>
  <si>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</si>
  <si>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</si>
  <si>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</si>
  <si>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</si>
  <si>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</si>
  <si>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</si>
  <si>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</si>
  <si>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</si>
  <si>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</si>
  <si>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</si>
  <si>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</si>
  <si>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</si>
  <si>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</si>
  <si>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</si>
  <si>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</si>
  <si>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</si>
  <si>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</si>
  <si>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</si>
  <si>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</si>
  <si>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</si>
  <si>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</si>
  <si>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</si>
  <si>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</si>
  <si>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</si>
  <si>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</si>
  <si>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</si>
  <si>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</si>
  <si>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</si>
  <si>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</si>
  <si>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</si>
  <si>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</si>
  <si>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</si>
  <si>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</si>
  <si>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</si>
  <si>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</si>
  <si>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</si>
  <si>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</si>
  <si>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</si>
  <si>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</si>
  <si>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</si>
  <si>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</si>
  <si>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</si>
  <si>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</si>
  <si>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</si>
  <si>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</si>
  <si>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</si>
  <si>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</si>
  <si>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</si>
  <si>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</si>
  <si>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</si>
  <si>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</si>
  <si>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</si>
  <si>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</si>
  <si>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</si>
  <si>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</si>
  <si>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</si>
  <si>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</si>
  <si>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</si>
  <si>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</si>
  <si>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</si>
  <si>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</si>
  <si>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</si>
  <si>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</si>
  <si>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</si>
  <si>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</si>
  <si>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</si>
  <si>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</si>
  <si>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</si>
  <si>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</si>
  <si>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</si>
  <si>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</si>
  <si>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</si>
  <si>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</si>
  <si>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</si>
  <si>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</si>
  <si>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</si>
  <si>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</si>
  <si>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</si>
  <si>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</si>
  <si>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</si>
  <si>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</si>
  <si>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</si>
  <si>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</si>
  <si>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</si>
  <si>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</si>
  <si>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</si>
  <si>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</si>
  <si>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</si>
  <si>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</si>
  <si>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</si>
  <si>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</si>
  <si>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</si>
  <si>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</si>
  <si>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</si>
  <si>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</si>
  <si>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</si>
  <si>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</si>
  <si>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</si>
  <si>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</si>
  <si>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</si>
  <si>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</si>
  <si>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</si>
  <si>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</si>
  <si>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</si>
  <si>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</si>
  <si>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</si>
  <si>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</si>
  <si>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</si>
  <si>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</si>
  <si>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</si>
  <si>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</si>
  <si>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</si>
  <si>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</si>
  <si>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</si>
  <si>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</si>
  <si>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</si>
  <si>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</si>
  <si>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</si>
  <si>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</si>
  <si>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</si>
  <si>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</si>
  <si>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</si>
  <si>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</si>
  <si>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</si>
  <si>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</si>
  <si>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</si>
  <si>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</si>
  <si>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</si>
  <si>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</si>
  <si>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</si>
  <si>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</si>
  <si>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</si>
  <si>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</si>
  <si>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</si>
  <si>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</si>
  <si>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</si>
  <si>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</si>
  <si>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</si>
  <si>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</si>
  <si>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</si>
  <si>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</si>
  <si>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</si>
  <si>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</si>
  <si>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</si>
  <si>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</si>
  <si>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</si>
  <si>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</si>
  <si>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</si>
  <si>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</si>
  <si>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</si>
  <si>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</si>
  <si>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</si>
  <si>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</si>
  <si>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</si>
  <si>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</si>
  <si>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</si>
  <si>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</si>
  <si>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</si>
  <si>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</si>
  <si>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</si>
  <si>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</si>
  <si>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</si>
  <si>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</si>
  <si>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</si>
  <si>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</si>
  <si>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</si>
  <si>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</si>
  <si>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</si>
  <si>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</si>
  <si>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</si>
  <si>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</si>
  <si>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</si>
  <si>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</si>
  <si>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</si>
  <si>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</si>
  <si>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</si>
  <si>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</si>
  <si>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</si>
  <si>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</si>
  <si>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</si>
  <si>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</si>
  <si>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</si>
  <si>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</si>
  <si>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</si>
  <si>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</si>
  <si>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</si>
  <si>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</si>
  <si>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</si>
  <si>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</si>
  <si>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</si>
  <si>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</si>
  <si>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</si>
  <si>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</si>
  <si>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</si>
  <si>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</si>
  <si>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</si>
  <si>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</si>
  <si>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</si>
  <si>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</si>
  <si>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</si>
  <si>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</si>
  <si>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</si>
  <si>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</si>
  <si>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</si>
  <si>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</si>
  <si>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</si>
  <si>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</si>
  <si>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</si>
  <si>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</si>
  <si>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</si>
  <si>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</si>
  <si>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</si>
  <si>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</si>
  <si>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</si>
  <si>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</si>
  <si>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</si>
  <si>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</si>
  <si>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</si>
  <si>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</si>
  <si>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</si>
  <si>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</si>
  <si>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</si>
  <si>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</si>
  <si>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</si>
  <si>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</si>
  <si>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</si>
  <si>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</si>
  <si>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</si>
  <si>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</si>
  <si>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</si>
  <si>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</si>
  <si>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</si>
  <si>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</si>
  <si>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</si>
  <si>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</si>
  <si>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</si>
  <si>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</si>
  <si>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</si>
  <si>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</si>
  <si>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</si>
  <si>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</si>
  <si>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</si>
  <si>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</si>
  <si>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</si>
  <si>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</si>
  <si>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</si>
  <si>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</si>
  <si>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</si>
  <si>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</si>
  <si>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</si>
  <si>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</si>
  <si>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</si>
  <si>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</si>
  <si>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</si>
  <si>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</si>
  <si>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</si>
  <si>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</si>
  <si>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</si>
  <si>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</si>
  <si>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</si>
  <si>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</si>
  <si>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</si>
  <si>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</si>
  <si>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</si>
  <si>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</si>
  <si>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</si>
  <si>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</si>
  <si>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</si>
  <si>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</si>
  <si>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</si>
  <si>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</si>
  <si>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</si>
  <si>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</si>
  <si>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</si>
  <si>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</si>
  <si>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</si>
  <si>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</si>
  <si>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</si>
  <si>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</si>
  <si>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</si>
  <si>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</si>
  <si>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</si>
  <si>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</si>
  <si>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</si>
  <si>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</si>
  <si>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</si>
  <si>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</si>
  <si>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</si>
  <si>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</si>
  <si>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</si>
  <si>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</si>
  <si>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</si>
  <si>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</si>
  <si>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</si>
  <si>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</si>
  <si>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</si>
  <si>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</si>
  <si>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</si>
  <si>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</si>
  <si>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</si>
  <si>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</si>
  <si>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</si>
  <si>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</si>
  <si>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</si>
  <si>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</si>
  <si>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</si>
  <si>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</si>
  <si>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</si>
  <si>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</si>
  <si>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</si>
  <si>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</si>
  <si>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</si>
  <si>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</si>
  <si>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</si>
  <si>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</si>
  <si>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</si>
  <si>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</si>
  <si>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</si>
  <si>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</si>
  <si>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</si>
  <si>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</si>
  <si>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</si>
  <si>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</si>
  <si>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</si>
  <si>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</si>
  <si>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</si>
  <si>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</si>
  <si>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</si>
  <si>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</si>
  <si>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</si>
  <si>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</si>
  <si>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</si>
  <si>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</si>
  <si>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</si>
  <si>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</si>
  <si>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</si>
  <si>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</si>
  <si>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</si>
  <si>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</si>
  <si>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</si>
  <si>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</si>
  <si>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</si>
  <si>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</si>
  <si>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</si>
  <si>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</si>
  <si>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</si>
  <si>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</si>
  <si>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</si>
  <si>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</si>
  <si>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</si>
  <si>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</si>
  <si>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</si>
  <si>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</si>
  <si>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</si>
  <si>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</si>
  <si>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</si>
  <si>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</si>
  <si>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</si>
  <si>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</si>
  <si>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</si>
  <si>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</si>
  <si>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</si>
  <si>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</si>
  <si>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</si>
  <si>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</si>
  <si>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</si>
  <si>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</si>
  <si>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</si>
  <si>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</si>
  <si>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</si>
  <si>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</si>
  <si>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</si>
  <si>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</si>
  <si>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</si>
  <si>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</si>
  <si>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</si>
  <si>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</si>
  <si>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</si>
  <si>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</si>
  <si>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</si>
  <si>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</si>
  <si>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</si>
  <si>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</si>
  <si>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</si>
  <si>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</si>
  <si>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</si>
  <si>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</si>
  <si>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</si>
  <si>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</si>
  <si>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</si>
  <si>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</si>
  <si>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</si>
  <si>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</si>
  <si>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</si>
  <si>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</si>
  <si>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</si>
  <si>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</si>
  <si>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</si>
  <si>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</si>
  <si>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</si>
  <si>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</si>
  <si>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</si>
  <si>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</si>
  <si>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</si>
  <si>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</si>
  <si>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</si>
  <si>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</si>
  <si>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</si>
  <si>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</si>
  <si>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</si>
  <si>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</si>
  <si>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</si>
  <si>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</si>
  <si>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</si>
  <si>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</si>
  <si>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</si>
  <si>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</si>
  <si>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</si>
  <si>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</si>
  <si>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</si>
  <si>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</si>
  <si>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</si>
  <si>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</si>
  <si>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</si>
  <si>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</si>
  <si>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</si>
  <si>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</si>
  <si>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</si>
  <si>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</si>
  <si>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</si>
  <si>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</si>
  <si>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</si>
  <si>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</si>
  <si>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</si>
  <si>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</si>
  <si>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</si>
  <si>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</si>
  <si>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</si>
  <si>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</si>
  <si>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</si>
  <si>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</si>
  <si>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</si>
  <si>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</si>
  <si>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</si>
  <si>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</si>
  <si>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</si>
  <si>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</si>
  <si>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</si>
  <si>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</si>
  <si>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</si>
  <si>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</si>
  <si>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</si>
  <si>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</si>
  <si>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</si>
  <si>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</si>
  <si>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</si>
  <si>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</si>
  <si>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</si>
  <si>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</si>
  <si>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</si>
  <si>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</si>
  <si>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</si>
  <si>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</si>
  <si>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</si>
  <si>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</si>
  <si>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</si>
  <si>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</si>
  <si>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</si>
  <si>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</si>
  <si>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</si>
  <si>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</si>
  <si>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</si>
  <si>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</si>
  <si>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</si>
  <si>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</si>
  <si>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</si>
  <si>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</si>
  <si>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</si>
  <si>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</si>
  <si>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</si>
  <si>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</si>
  <si>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</si>
  <si>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</si>
  <si>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</si>
  <si>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</si>
  <si>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</si>
  <si>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</si>
  <si>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</si>
  <si>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</si>
  <si>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</si>
  <si>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</si>
  <si>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</si>
  <si>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</si>
  <si>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</si>
  <si>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</si>
  <si>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</si>
  <si>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</si>
  <si>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</si>
  <si>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</si>
  <si>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</si>
  <si>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</si>
  <si>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</si>
  <si>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</si>
  <si>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</si>
  <si>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</si>
  <si>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</si>
  <si>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</si>
  <si>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</si>
  <si>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</si>
  <si>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</si>
  <si>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</si>
  <si>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</si>
  <si>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</si>
  <si>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</si>
  <si>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</si>
  <si>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</si>
  <si>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</si>
  <si>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</si>
  <si>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</si>
  <si>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</si>
  <si>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</si>
  <si>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</si>
  <si>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</si>
  <si>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</si>
  <si>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</si>
  <si>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</si>
  <si>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</si>
  <si>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</si>
  <si>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</si>
  <si>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</si>
  <si>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</si>
  <si>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</si>
  <si>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</si>
  <si>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</si>
  <si>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</si>
  <si>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</si>
  <si>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</si>
  <si>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</si>
  <si>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</si>
  <si>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</si>
  <si>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</si>
  <si>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</si>
  <si>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</si>
  <si>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</si>
  <si>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</si>
  <si>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</si>
  <si>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</si>
  <si>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</si>
  <si>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</si>
  <si>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</si>
  <si>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</si>
  <si>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</si>
  <si>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</si>
  <si>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</si>
  <si>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</si>
  <si>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</si>
  <si>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</si>
  <si>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</si>
  <si>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</si>
  <si>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</si>
  <si>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</si>
  <si>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</si>
  <si>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</si>
  <si>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</si>
  <si>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</si>
  <si>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</si>
  <si>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</si>
  <si>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</si>
  <si>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</si>
  <si>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</si>
  <si>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</si>
  <si>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</si>
  <si>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</si>
  <si>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</si>
  <si>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</si>
  <si>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</si>
  <si>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</si>
  <si>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</si>
  <si>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</si>
  <si>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</si>
  <si>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</si>
  <si>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</si>
  <si>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</si>
  <si>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</si>
  <si>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</si>
  <si>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</si>
  <si>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</si>
  <si>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</si>
  <si>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</si>
  <si>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</si>
  <si>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</si>
  <si>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</si>
  <si>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</si>
  <si>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</si>
  <si>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</si>
  <si>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</si>
  <si>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</si>
  <si>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</si>
  <si>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</si>
  <si>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</si>
  <si>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</si>
  <si>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</si>
  <si>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</si>
  <si>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</si>
  <si>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</si>
  <si>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</si>
  <si>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</si>
  <si>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</si>
  <si>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</si>
  <si>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</si>
  <si>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</si>
  <si>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</si>
  <si>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</si>
  <si>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</si>
  <si>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</si>
  <si>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</si>
  <si>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</si>
  <si>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</si>
  <si>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</si>
  <si>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</si>
  <si>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</si>
  <si>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</si>
  <si>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</si>
  <si>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</si>
  <si>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</si>
  <si>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</si>
  <si>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</si>
  <si>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</si>
  <si>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</si>
  <si>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</si>
  <si>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</si>
  <si>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</si>
  <si>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</si>
  <si>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</si>
  <si>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</si>
  <si>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</si>
  <si>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</si>
  <si>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</si>
  <si>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</si>
  <si>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</si>
  <si>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</si>
  <si>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</si>
  <si>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</si>
  <si>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</si>
  <si>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</si>
  <si>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</si>
  <si>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</si>
  <si>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</si>
  <si>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</si>
  <si>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</si>
  <si>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</si>
  <si>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</si>
  <si>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</si>
  <si>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</si>
  <si>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</si>
  <si>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</si>
  <si>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</si>
  <si>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</si>
  <si>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</si>
  <si>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</si>
  <si>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</si>
  <si>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</si>
  <si>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</si>
  <si>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</si>
  <si>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</si>
  <si>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</si>
  <si>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</si>
  <si>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</si>
  <si>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</si>
  <si>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</si>
  <si>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</si>
  <si>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</si>
  <si>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</si>
  <si>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</si>
  <si>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</si>
  <si>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</si>
  <si>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</si>
  <si>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</si>
  <si>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</si>
  <si>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</si>
  <si>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</si>
  <si>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</si>
  <si>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</si>
  <si>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</si>
  <si>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</si>
  <si>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</si>
  <si>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</si>
  <si>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</si>
  <si>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</si>
  <si>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</si>
  <si>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</si>
  <si>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</si>
  <si>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</si>
  <si>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</si>
  <si>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</si>
  <si>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</si>
  <si>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</si>
  <si>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</si>
  <si>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</si>
  <si>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</si>
  <si>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</si>
  <si>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</si>
  <si>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</si>
  <si>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</si>
  <si>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</si>
  <si>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</si>
  <si>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</si>
  <si>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</si>
  <si>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</si>
  <si>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</si>
  <si>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</si>
  <si>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</si>
  <si>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</si>
  <si>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</si>
  <si>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</si>
  <si>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</si>
  <si>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</si>
  <si>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</si>
  <si>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</si>
  <si>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</si>
  <si>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</si>
  <si>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</si>
  <si>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</si>
  <si>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</si>
  <si>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</si>
  <si>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</si>
  <si>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</si>
  <si>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</si>
  <si>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</si>
  <si>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</si>
  <si>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</si>
  <si>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</si>
  <si>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</si>
  <si>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</si>
  <si>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</si>
  <si>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</si>
  <si>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</si>
  <si>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</si>
  <si>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</si>
  <si>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</si>
  <si>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</si>
  <si>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</si>
  <si>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</si>
  <si>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</si>
  <si>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</si>
  <si>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</si>
  <si>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</si>
  <si>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</si>
  <si>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</si>
  <si>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</si>
  <si>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</si>
  <si>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</si>
  <si>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</si>
  <si>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</si>
  <si>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</si>
  <si>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</si>
  <si>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</si>
  <si>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</si>
  <si>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</si>
  <si>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</si>
  <si>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</si>
  <si>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</si>
  <si>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</si>
  <si>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</si>
  <si>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</si>
  <si>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</si>
  <si>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</si>
  <si>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</si>
  <si>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</si>
  <si>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</si>
  <si>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</si>
  <si>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</si>
  <si>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</si>
  <si>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</si>
  <si>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</si>
  <si>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</si>
  <si>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</si>
  <si>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</si>
  <si>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</si>
  <si>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</si>
  <si>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</si>
  <si>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</si>
  <si>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</si>
  <si>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</si>
  <si>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</si>
  <si>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</si>
  <si>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</si>
  <si>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</si>
  <si>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</si>
  <si>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</si>
  <si>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</si>
  <si>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</si>
  <si>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</si>
  <si>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</si>
  <si>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</si>
  <si>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</si>
  <si>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</si>
  <si>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</si>
  <si>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</si>
  <si>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</si>
  <si>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</si>
  <si>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</si>
  <si>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</si>
  <si>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</si>
  <si>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</si>
  <si>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</si>
  <si>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</si>
  <si>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</si>
  <si>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</si>
  <si>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</si>
  <si>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</si>
  <si>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</si>
  <si>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</si>
  <si>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</si>
  <si>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</si>
  <si>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</si>
  <si>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</si>
  <si>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</si>
  <si>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</si>
  <si>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</si>
  <si>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</si>
  <si>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</si>
  <si>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</si>
  <si>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</si>
  <si>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</si>
  <si>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</si>
  <si>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</si>
  <si>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</si>
  <si>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</si>
  <si>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</si>
  <si>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</si>
  <si>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</si>
  <si>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</si>
  <si>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</si>
  <si>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</si>
  <si>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</si>
  <si>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</si>
  <si>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</si>
  <si>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</si>
  <si>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</si>
  <si>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</si>
  <si>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</si>
  <si>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</si>
  <si>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</si>
  <si>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</si>
  <si>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</si>
  <si>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</si>
  <si>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</si>
  <si>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</si>
  <si>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</si>
  <si>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</si>
  <si>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</si>
  <si>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</si>
  <si>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</si>
  <si>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</si>
  <si>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</si>
  <si>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</si>
  <si>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</si>
  <si>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</si>
  <si>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</si>
  <si>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</si>
  <si>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</si>
  <si>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</si>
  <si>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</si>
  <si>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</si>
  <si>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</si>
  <si>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</si>
  <si>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</si>
  <si>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</si>
  <si>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</si>
  <si>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</si>
  <si>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</si>
  <si>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</si>
  <si>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</si>
  <si>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</si>
  <si>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</si>
  <si>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</si>
  <si>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</si>
  <si>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</si>
  <si>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</si>
  <si>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</si>
  <si>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</si>
  <si>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</si>
  <si>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</si>
  <si>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</si>
  <si>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</si>
  <si>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</si>
  <si>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</si>
  <si>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</si>
  <si>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</si>
  <si>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</si>
  <si>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</si>
  <si>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</si>
  <si>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</si>
  <si>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</si>
  <si>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</si>
  <si>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</si>
  <si>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</si>
  <si>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</si>
  <si>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</si>
  <si>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</si>
  <si>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</si>
  <si>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</si>
  <si>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</si>
  <si>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</si>
  <si>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</si>
  <si>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</si>
  <si>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</si>
  <si>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</si>
  <si>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</si>
  <si>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</si>
  <si>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</si>
  <si>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</si>
  <si>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</si>
  <si>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</si>
  <si>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</si>
  <si>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</si>
  <si>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</si>
  <si>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</si>
  <si>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</si>
  <si>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</si>
  <si>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</si>
  <si>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</si>
  <si>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</si>
  <si>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</si>
  <si>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</si>
  <si>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</si>
  <si>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</si>
  <si>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</si>
  <si>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</si>
  <si>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</si>
  <si>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</si>
  <si>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</si>
  <si>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</si>
  <si>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</si>
  <si>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</si>
  <si>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</si>
  <si>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</si>
  <si>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</si>
  <si>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</si>
  <si>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</si>
  <si>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</si>
  <si>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</si>
  <si>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</si>
  <si>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</si>
  <si>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</si>
  <si>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</si>
  <si>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</si>
  <si>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</si>
  <si>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</si>
  <si>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</si>
  <si>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</si>
  <si>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</si>
  <si>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</si>
  <si>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</si>
  <si>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</si>
  <si>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</si>
  <si>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</si>
  <si>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</si>
  <si>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</si>
  <si>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</si>
  <si>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</si>
  <si>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</si>
  <si>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</si>
  <si>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</si>
  <si>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</si>
  <si>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</si>
  <si>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</si>
  <si>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</si>
  <si>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</si>
  <si>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</si>
  <si>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</si>
  <si>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</si>
  <si>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</si>
  <si>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</si>
  <si>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</si>
  <si>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</si>
  <si>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</si>
  <si>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</si>
  <si>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</si>
  <si>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</si>
  <si>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</si>
  <si>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</si>
  <si>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</si>
  <si>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</si>
  <si>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</si>
  <si>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</si>
  <si>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</si>
  <si>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</si>
  <si>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</si>
  <si>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</si>
  <si>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</si>
  <si>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</si>
  <si>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</si>
  <si>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</si>
  <si>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</si>
  <si>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</si>
  <si>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</si>
  <si>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</si>
  <si>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</si>
  <si>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</si>
  <si>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</si>
  <si>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</si>
  <si>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</si>
  <si>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</si>
  <si>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</si>
  <si>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</si>
  <si>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</si>
  <si>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</si>
  <si>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</si>
  <si>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</si>
  <si>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</si>
  <si>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</si>
  <si>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</si>
  <si>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</si>
  <si>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</si>
  <si>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</si>
  <si>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</si>
  <si>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</si>
  <si>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</si>
  <si>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</si>
  <si>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</si>
  <si>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</si>
  <si>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</si>
  <si>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</si>
  <si>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</si>
  <si>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</si>
  <si>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</si>
  <si>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</si>
  <si>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</si>
  <si>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</si>
  <si>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</si>
  <si>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</si>
  <si>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</si>
  <si>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</si>
  <si>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</si>
  <si>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</si>
  <si>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</si>
  <si>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</si>
  <si>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</si>
  <si>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</si>
  <si>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</si>
  <si>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</si>
  <si>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</si>
  <si>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</si>
  <si>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</si>
  <si>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</si>
  <si>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</si>
  <si>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</si>
  <si>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</si>
  <si>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</si>
  <si>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</si>
  <si>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</si>
  <si>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</si>
  <si>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</si>
  <si>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</si>
  <si>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</si>
  <si>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</si>
  <si>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</si>
  <si>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</si>
  <si>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</si>
  <si>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</si>
  <si>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</si>
  <si>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</si>
  <si>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</si>
  <si>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</si>
  <si>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</si>
  <si>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</si>
  <si>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</si>
  <si>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</si>
  <si>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</si>
  <si>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</si>
  <si>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</si>
  <si>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</si>
  <si>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</si>
  <si>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</si>
  <si>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</si>
  <si>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</si>
  <si>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</si>
  <si>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</si>
  <si>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</si>
  <si>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</si>
  <si>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</si>
  <si>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</si>
  <si>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</si>
  <si>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</si>
  <si>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</si>
  <si>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</si>
  <si>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</si>
  <si>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</si>
  <si>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</si>
  <si>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</si>
  <si>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</si>
  <si>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</si>
  <si>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</si>
  <si>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</si>
  <si>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</si>
  <si>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</si>
  <si>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</si>
  <si>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</si>
  <si>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</si>
  <si>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</si>
  <si>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</si>
  <si>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</si>
  <si>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</si>
  <si>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</si>
  <si>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</si>
  <si>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</si>
  <si>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</si>
  <si>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</si>
  <si>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</si>
  <si>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</si>
  <si>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</si>
  <si>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</si>
  <si>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</si>
  <si>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</si>
  <si>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</si>
  <si>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</si>
  <si>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</si>
  <si>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</si>
  <si>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</si>
  <si>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</si>
  <si>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</si>
  <si>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</si>
  <si>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</si>
  <si>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</si>
  <si>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</si>
  <si>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</si>
  <si>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</si>
  <si>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</si>
  <si>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</si>
  <si>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</si>
  <si>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</si>
  <si>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</si>
  <si>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</si>
  <si>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</si>
  <si>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</si>
  <si>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</si>
  <si>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</si>
  <si>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</si>
  <si>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</si>
  <si>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</si>
  <si>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</si>
  <si>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</si>
  <si>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</si>
  <si>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</si>
  <si>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</si>
  <si>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</si>
  <si>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</si>
  <si>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</si>
  <si>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</si>
  <si>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</si>
  <si>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</si>
  <si>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</si>
  <si>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</si>
  <si>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</si>
  <si>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</si>
  <si>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</si>
  <si>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</si>
  <si>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</si>
  <si>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</si>
  <si>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</si>
  <si>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</si>
  <si>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</si>
  <si>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</si>
  <si>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</si>
  <si>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</si>
  <si>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</si>
  <si>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</si>
  <si>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</si>
  <si>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</si>
  <si>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</si>
  <si>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</si>
  <si>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</si>
  <si>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</si>
  <si>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</si>
  <si>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</si>
  <si>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</si>
  <si>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</si>
  <si>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</si>
  <si>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</si>
  <si>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</si>
  <si>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</si>
  <si>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</si>
  <si>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</si>
  <si>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</si>
  <si>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</si>
  <si>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</si>
  <si>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</si>
  <si>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</si>
  <si>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</si>
  <si>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</si>
  <si>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</si>
  <si>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</si>
  <si>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</si>
  <si>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</si>
  <si>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</si>
  <si>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</si>
  <si>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</si>
  <si>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</si>
  <si>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</si>
  <si>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</si>
  <si>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</si>
  <si>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</si>
  <si>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</si>
  <si>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</si>
  <si>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</si>
  <si>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</si>
  <si>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</si>
  <si>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</si>
  <si>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</si>
  <si>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</si>
  <si>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</si>
  <si>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</si>
  <si>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</si>
  <si>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</si>
  <si>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</si>
  <si>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</si>
  <si>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</si>
  <si>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</si>
  <si>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</si>
  <si>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</si>
  <si>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</si>
  <si>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</si>
  <si>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</si>
  <si>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</si>
  <si>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</si>
  <si>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</si>
  <si>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</si>
  <si>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</si>
  <si>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</si>
  <si>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</si>
  <si>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</si>
  <si>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</si>
  <si>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</si>
  <si>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</si>
  <si>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</si>
  <si>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</si>
  <si>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</si>
  <si>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</si>
  <si>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</si>
  <si>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</si>
  <si>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</si>
  <si>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</si>
  <si>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</si>
  <si>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</si>
  <si>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</si>
  <si>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</si>
  <si>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</si>
  <si>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</si>
  <si>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</si>
  <si>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</si>
  <si>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</si>
  <si>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</si>
  <si>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</si>
  <si>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</si>
  <si>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</si>
  <si>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</si>
  <si>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</si>
  <si>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</si>
  <si>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</si>
  <si>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</si>
  <si>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</si>
  <si>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</si>
  <si>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</si>
  <si>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</si>
  <si>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</si>
  <si>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</si>
  <si>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</si>
  <si>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</si>
  <si>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</si>
  <si>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</si>
  <si>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</si>
  <si>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</si>
  <si>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</si>
  <si>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</si>
  <si>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</si>
  <si>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</si>
  <si>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</si>
  <si>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</si>
  <si>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</si>
  <si>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</si>
  <si>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</si>
  <si>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</si>
  <si>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</si>
  <si>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</si>
  <si>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</si>
  <si>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</si>
  <si>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</si>
  <si>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</si>
  <si>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</si>
  <si>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</si>
  <si>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</si>
  <si>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</si>
  <si>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</si>
  <si>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</si>
  <si>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</si>
  <si>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</si>
  <si>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</si>
  <si>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</si>
  <si>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</si>
  <si>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</si>
  <si>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</si>
  <si>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</si>
  <si>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</si>
  <si>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</si>
  <si>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</si>
  <si>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</si>
  <si>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</si>
  <si>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</si>
  <si>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</si>
  <si>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</si>
  <si>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</si>
  <si>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</si>
  <si>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</si>
  <si>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</si>
  <si>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</si>
  <si>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</si>
  <si>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</si>
  <si>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</si>
  <si>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</si>
  <si>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</si>
  <si>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</si>
  <si>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</si>
  <si>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</si>
  <si>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</si>
  <si>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</si>
  <si>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</si>
  <si>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</si>
  <si>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</si>
  <si>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</si>
  <si>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</si>
  <si>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</si>
  <si>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</si>
  <si>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</si>
  <si>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</si>
  <si>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</si>
  <si>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</si>
  <si>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</si>
  <si>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</si>
  <si>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</si>
  <si>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</si>
  <si>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</si>
  <si>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</si>
  <si>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</si>
  <si>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</si>
  <si>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</si>
  <si>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</si>
  <si>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</si>
  <si>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</si>
  <si>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</si>
  <si>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</si>
  <si>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</si>
  <si>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</si>
  <si>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</si>
  <si>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</si>
  <si>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</si>
  <si>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</si>
  <si>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</si>
  <si>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</si>
  <si>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</si>
  <si>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</si>
  <si>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</si>
  <si>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</si>
  <si>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</si>
  <si>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</si>
  <si>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</si>
  <si>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</si>
  <si>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</si>
  <si>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</si>
  <si>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</si>
  <si>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</si>
  <si>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</si>
  <si>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</si>
  <si>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</si>
  <si>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</si>
  <si>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</si>
  <si>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</si>
  <si>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</si>
  <si>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</si>
  <si>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</si>
  <si>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</si>
  <si>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</si>
  <si>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</si>
  <si>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</si>
  <si>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</si>
  <si>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</si>
  <si>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</si>
  <si>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</si>
  <si>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</si>
  <si>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</si>
  <si>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</si>
  <si>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</si>
  <si>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</si>
  <si>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</si>
  <si>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</si>
  <si>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</si>
  <si>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</si>
  <si>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</si>
  <si>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</si>
  <si>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</si>
  <si>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</si>
  <si>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</si>
  <si>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</si>
  <si>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</si>
  <si>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</si>
  <si>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</si>
  <si>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</si>
  <si>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</si>
  <si>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</si>
  <si>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</si>
  <si>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</si>
  <si>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</si>
  <si>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</si>
  <si>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</si>
  <si>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</si>
  <si>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</si>
  <si>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</si>
  <si>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</si>
  <si>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</si>
  <si>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</si>
  <si>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</si>
  <si>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</si>
  <si>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</si>
  <si>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</si>
  <si>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</si>
  <si>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</si>
  <si>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</si>
  <si>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</si>
  <si>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</si>
  <si>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</si>
  <si>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</si>
  <si>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</si>
  <si>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</si>
  <si>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</si>
  <si>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</si>
  <si>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</si>
  <si>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</si>
  <si>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</si>
  <si>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</si>
  <si>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</si>
  <si>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</si>
  <si>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</si>
  <si>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</si>
  <si>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</si>
  <si>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</si>
  <si>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</si>
  <si>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</si>
  <si>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</si>
  <si>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</si>
  <si>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</si>
  <si>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</si>
  <si>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</si>
  <si>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</si>
  <si>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</si>
  <si>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</si>
  <si>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</si>
  <si>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</si>
  <si>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</si>
  <si>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</si>
  <si>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</si>
  <si>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</si>
  <si>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</si>
  <si>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</si>
  <si>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</si>
  <si>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</si>
  <si>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</si>
  <si>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</si>
  <si>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</si>
  <si>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</si>
  <si>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</si>
  <si>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</si>
  <si>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</si>
  <si>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</si>
  <si>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</si>
  <si>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</si>
  <si>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</si>
  <si>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</si>
  <si>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</si>
  <si>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</si>
  <si>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</si>
  <si>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</si>
  <si>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</si>
  <si>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</si>
  <si>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</si>
  <si>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</si>
  <si>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</si>
  <si>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</si>
  <si>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</si>
  <si>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</si>
  <si>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</si>
  <si>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</si>
  <si>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</si>
  <si>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</si>
  <si>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</si>
  <si>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</si>
  <si>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</si>
  <si>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</si>
  <si>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</si>
  <si>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</si>
  <si>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</si>
  <si>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</si>
  <si>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</si>
  <si>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</si>
  <si>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</si>
  <si>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</si>
  <si>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</si>
  <si>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</si>
  <si>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</si>
  <si>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</si>
  <si>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</si>
  <si>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</si>
  <si>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</si>
  <si>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</si>
  <si>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</si>
  <si>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</si>
  <si>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</si>
  <si>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</si>
  <si>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</si>
  <si>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</si>
  <si>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</si>
  <si>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</si>
  <si>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</si>
  <si>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</si>
  <si>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</si>
  <si>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</si>
  <si>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</si>
  <si>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</si>
  <si>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</si>
  <si>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</si>
  <si>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</si>
  <si>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</si>
  <si>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</si>
  <si>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</si>
  <si>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</si>
  <si>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</si>
  <si>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</si>
  <si>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</si>
  <si>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</si>
  <si>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</si>
  <si>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</si>
  <si>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</si>
  <si>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</si>
  <si>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</si>
  <si>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</si>
  <si>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</si>
  <si>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</si>
  <si>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</si>
  <si>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</si>
  <si>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</si>
  <si>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</si>
  <si>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</si>
  <si>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</si>
  <si>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</si>
  <si>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</si>
  <si>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</si>
  <si>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</si>
  <si>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</si>
  <si>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</si>
  <si>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</si>
  <si>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</si>
  <si>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</si>
  <si>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</si>
  <si>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</si>
  <si>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</si>
  <si>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</si>
  <si>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</si>
  <si>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</si>
  <si>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</si>
  <si>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</si>
  <si>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</si>
  <si>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</si>
  <si>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</si>
  <si>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</si>
  <si>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</si>
  <si>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</si>
  <si>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</si>
  <si>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</si>
  <si>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</si>
  <si>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</si>
  <si>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</si>
  <si>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</si>
  <si>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</si>
  <si>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</si>
  <si>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</si>
  <si>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</si>
  <si>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</si>
  <si>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</si>
  <si>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</si>
  <si>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</si>
  <si>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</si>
  <si>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</si>
  <si>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</si>
  <si>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</si>
  <si>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</si>
  <si>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</si>
  <si>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</si>
  <si>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</si>
  <si>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</si>
  <si>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</si>
  <si>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</si>
  <si>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</si>
  <si>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</si>
  <si>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</si>
  <si>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</si>
  <si>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</si>
  <si>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</si>
  <si>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</si>
  <si>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</si>
  <si>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</si>
  <si>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</si>
  <si>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</si>
  <si>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</si>
  <si>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</si>
  <si>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</si>
  <si>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</si>
  <si>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</si>
  <si>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</si>
  <si>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</si>
  <si>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</si>
  <si>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</si>
  <si>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</si>
  <si>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</si>
  <si>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</si>
  <si>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</si>
  <si>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</si>
  <si>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</si>
  <si>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</si>
  <si>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</si>
  <si>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</si>
  <si>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</si>
  <si>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</si>
  <si>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</si>
  <si>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</si>
  <si>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</si>
  <si>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</si>
  <si>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</si>
  <si>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</si>
  <si>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</si>
  <si>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</si>
  <si>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</si>
  <si>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</si>
  <si>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</si>
  <si>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</si>
  <si>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</si>
  <si>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</si>
  <si>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</si>
  <si>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</si>
  <si>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</si>
  <si>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</si>
  <si>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</si>
  <si>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</si>
  <si>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</si>
  <si>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</si>
  <si>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</si>
  <si>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</si>
  <si>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</si>
  <si>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</si>
  <si>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</si>
  <si>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</si>
  <si>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</si>
  <si>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</si>
  <si>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</si>
  <si>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</si>
  <si>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</si>
  <si>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</si>
  <si>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</si>
  <si>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</si>
  <si>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</si>
  <si>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</si>
  <si>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</si>
  <si>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</si>
  <si>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</si>
  <si>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</si>
  <si>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</si>
  <si>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</si>
  <si>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</si>
  <si>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</si>
  <si>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</si>
  <si>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</si>
  <si>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</si>
  <si>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</si>
  <si>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</si>
  <si>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</si>
  <si>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</si>
  <si>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</si>
  <si>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</si>
  <si>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</si>
  <si>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</si>
  <si>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</si>
  <si>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</si>
  <si>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</si>
  <si>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</si>
  <si>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</si>
  <si>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</si>
  <si>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</si>
  <si>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</si>
  <si>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</si>
  <si>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</si>
  <si>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</si>
  <si>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</si>
  <si>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</si>
  <si>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</si>
  <si>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</si>
  <si>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</si>
  <si>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</si>
  <si>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</si>
  <si>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</si>
  <si>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</si>
  <si>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</si>
  <si>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</si>
  <si>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</si>
  <si>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</si>
  <si>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</si>
  <si>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</si>
  <si>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</si>
  <si>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</si>
  <si>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</si>
  <si>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</si>
  <si>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</si>
  <si>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</si>
  <si>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</si>
  <si>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</si>
  <si>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</si>
  <si>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</si>
  <si>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</si>
  <si>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</si>
  <si>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</si>
  <si>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</si>
  <si>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</si>
  <si>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</si>
  <si>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</si>
  <si>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</si>
  <si>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</si>
  <si>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</si>
  <si>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</si>
  <si>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</si>
  <si>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</si>
  <si>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</si>
  <si>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</si>
  <si>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</si>
  <si>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</si>
  <si>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</si>
  <si>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</si>
  <si>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</si>
  <si>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</si>
  <si>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</si>
  <si>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</si>
  <si>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</si>
  <si>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</si>
  <si>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</si>
  <si>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</si>
  <si>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</si>
  <si>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</si>
  <si>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</si>
  <si>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</si>
  <si>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</si>
  <si>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</si>
  <si>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</si>
  <si>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</si>
  <si>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</si>
  <si>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</si>
  <si>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</si>
  <si>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</si>
  <si>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</si>
  <si>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</si>
  <si>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</si>
  <si>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</si>
  <si>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</si>
  <si>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</si>
  <si>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</si>
  <si>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</si>
  <si>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</si>
  <si>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</si>
  <si>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</si>
  <si>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</si>
  <si>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</si>
  <si>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</si>
  <si>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</si>
  <si>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</si>
  <si>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</si>
  <si>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</si>
  <si>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</si>
  <si>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</si>
  <si>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</si>
  <si>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</si>
  <si>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</si>
  <si>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</si>
  <si>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</si>
  <si>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</si>
  <si>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</si>
  <si>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</si>
  <si>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</si>
  <si>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</si>
  <si>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</si>
  <si>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</si>
  <si>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</si>
  <si>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</si>
  <si>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</si>
  <si>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</si>
  <si>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</si>
  <si>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</si>
  <si>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</si>
  <si>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</si>
  <si>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</si>
  <si>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</si>
  <si>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</si>
  <si>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</si>
  <si>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</si>
  <si>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</si>
  <si>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</si>
  <si>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</si>
  <si>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</si>
  <si>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</si>
  <si>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</si>
  <si>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</si>
  <si>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</si>
  <si>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</si>
  <si>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</si>
  <si>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</si>
  <si>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</si>
  <si>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</si>
  <si>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</si>
  <si>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</si>
  <si>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</si>
  <si>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</si>
  <si>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</si>
  <si>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</si>
  <si>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</si>
  <si>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</si>
  <si>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</si>
  <si>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</si>
  <si>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</si>
  <si>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</si>
  <si>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</si>
  <si>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</si>
  <si>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</si>
  <si>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</si>
  <si>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</si>
  <si>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</si>
  <si>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</si>
  <si>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</si>
  <si>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</si>
  <si>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</si>
  <si>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</si>
  <si>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</si>
  <si>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</si>
  <si>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</si>
  <si>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</si>
  <si>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</si>
  <si>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</si>
  <si>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</si>
  <si>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</si>
  <si>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</si>
  <si>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</si>
  <si>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</si>
  <si>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</si>
  <si>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</si>
  <si>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</si>
  <si>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</si>
  <si>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</si>
  <si>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</si>
  <si>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</si>
  <si>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</si>
  <si>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</si>
  <si>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</si>
  <si>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</si>
  <si>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</si>
  <si>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</si>
  <si>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</si>
  <si>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</si>
  <si>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</si>
  <si>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</si>
  <si>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</si>
  <si>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</si>
  <si>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</si>
  <si>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</si>
  <si>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</si>
  <si>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</si>
  <si>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</si>
  <si>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</si>
  <si>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</si>
  <si>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</si>
  <si>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</si>
  <si>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</si>
  <si>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</si>
  <si>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</si>
  <si>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</si>
  <si>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</si>
  <si>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</si>
  <si>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</si>
  <si>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</si>
  <si>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</si>
  <si>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</si>
  <si>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</si>
  <si>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</si>
  <si>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</si>
  <si>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</si>
  <si>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</si>
  <si>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</si>
  <si>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</si>
  <si>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</si>
  <si>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</si>
  <si>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</si>
  <si>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</si>
  <si>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</si>
  <si>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</si>
  <si>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</si>
  <si>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</si>
  <si>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</si>
  <si>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</si>
  <si>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</si>
  <si>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</si>
  <si>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</si>
  <si>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</si>
  <si>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</si>
  <si>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</si>
  <si>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</si>
  <si>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</si>
  <si>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</si>
  <si>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</si>
  <si>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</si>
  <si>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</si>
  <si>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</si>
  <si>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</si>
  <si>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</si>
  <si>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</si>
  <si>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</si>
  <si>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</si>
  <si>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</si>
  <si>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</si>
  <si>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</si>
  <si>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</si>
  <si>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</si>
  <si>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</si>
  <si>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</si>
  <si>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</si>
  <si>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</si>
  <si>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</si>
  <si>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</si>
  <si>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</si>
  <si>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</si>
  <si>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</si>
  <si>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</si>
  <si>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</si>
  <si>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</si>
  <si>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</si>
  <si>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</si>
  <si>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</si>
  <si>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</si>
  <si>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</si>
  <si>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</si>
  <si>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</si>
  <si>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</si>
  <si>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</si>
  <si>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</si>
  <si>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</si>
  <si>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</si>
  <si>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</si>
  <si>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</si>
  <si>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</si>
  <si>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</si>
  <si>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</si>
  <si>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</si>
  <si>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</si>
  <si>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</si>
  <si>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</si>
  <si>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</si>
  <si>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</si>
  <si>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</si>
  <si>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</si>
  <si>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</si>
  <si>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</si>
  <si>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</si>
  <si>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</si>
  <si>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</si>
  <si>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</si>
  <si>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</si>
  <si>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</si>
  <si>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</si>
  <si>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</si>
  <si>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</si>
  <si>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</si>
  <si>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</si>
  <si>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</si>
  <si>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</si>
  <si>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</si>
  <si>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</si>
  <si>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</si>
  <si>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</si>
  <si>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</si>
  <si>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</si>
  <si>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</si>
  <si>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</si>
  <si>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</si>
  <si>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</si>
  <si>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</si>
  <si>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</si>
  <si>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</si>
  <si>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</si>
  <si>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</si>
  <si>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</si>
  <si>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</si>
  <si>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</si>
  <si>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</si>
  <si>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</si>
  <si>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</si>
  <si>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</si>
  <si>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</si>
  <si>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</si>
  <si>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</si>
  <si>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</si>
  <si>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</si>
  <si>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</si>
  <si>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</si>
  <si>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</si>
  <si>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</si>
  <si>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</si>
  <si>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</si>
  <si>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</si>
  <si>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</si>
  <si>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</si>
  <si>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</si>
  <si>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</si>
  <si>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</si>
  <si>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</si>
  <si>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</si>
  <si>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</si>
  <si>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</si>
  <si>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</si>
  <si>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</si>
  <si>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</si>
  <si>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</si>
  <si>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</si>
  <si>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</si>
  <si>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</si>
  <si>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</si>
  <si>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</si>
  <si>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</si>
  <si>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</si>
  <si>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</si>
  <si>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</si>
  <si>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</si>
  <si>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</si>
  <si>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</si>
  <si>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</si>
  <si>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</si>
  <si>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</si>
  <si>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</si>
  <si>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</si>
  <si>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</si>
  <si>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</si>
  <si>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</si>
  <si>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</si>
  <si>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</si>
  <si>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</si>
  <si>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</si>
  <si>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</si>
  <si>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</si>
  <si>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</si>
  <si>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</si>
  <si>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</si>
  <si>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</si>
  <si>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</si>
  <si>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</si>
  <si>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</si>
  <si>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</si>
  <si>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</si>
  <si>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</si>
  <si>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</si>
  <si>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</si>
  <si>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</si>
  <si>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</si>
  <si>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</si>
  <si>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</si>
  <si>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</si>
  <si>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</si>
  <si>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</si>
  <si>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</si>
  <si>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</si>
  <si>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</si>
  <si>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</si>
  <si>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</si>
  <si>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</si>
  <si>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</si>
  <si>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</si>
  <si>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</si>
  <si>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</si>
  <si>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</si>
  <si>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</si>
  <si>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</si>
  <si>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</si>
  <si>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</si>
  <si>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</si>
  <si>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</si>
  <si>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</si>
  <si>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</si>
  <si>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</si>
  <si>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</si>
  <si>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</si>
  <si>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</si>
  <si>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</si>
  <si>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</si>
  <si>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</si>
  <si>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</si>
  <si>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</si>
  <si>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</si>
  <si>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</si>
  <si>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</si>
  <si>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</si>
  <si>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</si>
  <si>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</si>
  <si>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</si>
  <si>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</si>
  <si>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</si>
  <si>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</si>
  <si>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</si>
  <si>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</si>
  <si>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</si>
  <si>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</si>
  <si>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</si>
  <si>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</si>
  <si>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</si>
  <si>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</si>
  <si>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</si>
  <si>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</si>
  <si>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</si>
  <si>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</si>
  <si>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</si>
  <si>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</si>
  <si>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</si>
  <si>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</si>
  <si>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</si>
  <si>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</si>
  <si>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</si>
  <si>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</si>
  <si>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</si>
  <si>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</si>
  <si>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</si>
  <si>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</si>
  <si>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</si>
  <si>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</si>
  <si>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</si>
  <si>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</si>
  <si>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</si>
  <si>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</si>
  <si>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</si>
  <si>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</si>
  <si>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</si>
  <si>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</si>
  <si>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</si>
  <si>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</si>
  <si>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</si>
  <si>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</si>
  <si>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</si>
  <si>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</si>
  <si>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</si>
  <si>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</si>
  <si>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</si>
  <si>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</si>
  <si>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</si>
  <si>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</si>
  <si>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</si>
  <si>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</si>
  <si>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</si>
  <si>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</si>
  <si>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</si>
  <si>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</si>
  <si>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</si>
  <si>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</si>
  <si>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</si>
  <si>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</si>
  <si>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</si>
  <si>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</si>
  <si>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</si>
  <si>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</si>
  <si>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</si>
  <si>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</si>
  <si>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</si>
  <si>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</si>
  <si>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</si>
  <si>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</si>
  <si>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</si>
  <si>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</si>
  <si>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</si>
  <si>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</si>
  <si>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</si>
  <si>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</si>
  <si>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</si>
  <si>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</si>
  <si>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</si>
  <si>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</si>
  <si>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</si>
  <si>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</si>
  <si>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</si>
  <si>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</si>
  <si>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</si>
  <si>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</si>
  <si>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</si>
  <si>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</si>
  <si>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</si>
  <si>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</si>
  <si>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</si>
  <si>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</si>
  <si>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</si>
  <si>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</si>
  <si>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</si>
  <si>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</si>
  <si>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</si>
  <si>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</si>
  <si>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</si>
  <si>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</si>
  <si>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</si>
  <si>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</si>
  <si>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</si>
  <si>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</si>
  <si>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</si>
  <si>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</si>
  <si>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</si>
  <si>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</si>
  <si>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</si>
  <si>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</si>
  <si>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</si>
  <si>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</si>
  <si>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</si>
  <si>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</si>
  <si>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</si>
  <si>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</si>
  <si>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</si>
  <si>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</si>
  <si>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</si>
  <si>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</si>
  <si>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</si>
  <si>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</si>
  <si>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</si>
  <si>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</si>
  <si>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</si>
  <si>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</si>
  <si>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</si>
  <si>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</si>
  <si>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</si>
  <si>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</si>
  <si>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</si>
  <si>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</si>
  <si>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</si>
  <si>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</si>
  <si>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</si>
  <si>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</si>
  <si>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</si>
  <si>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</si>
  <si>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</si>
  <si>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</si>
  <si>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</si>
  <si>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</si>
  <si>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</si>
  <si>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</si>
  <si>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</si>
  <si>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</si>
  <si>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</si>
  <si>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</si>
  <si>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</si>
  <si>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</si>
  <si>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</si>
  <si>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</si>
  <si>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</si>
  <si>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</si>
  <si>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</si>
  <si>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</si>
  <si>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</si>
  <si>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</si>
  <si>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</si>
  <si>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</si>
  <si>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</si>
  <si>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</si>
  <si>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</si>
  <si>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</si>
  <si>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</si>
  <si>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</si>
  <si>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</si>
  <si>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</si>
  <si>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</si>
  <si>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</si>
  <si>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</si>
  <si>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</si>
  <si>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</si>
  <si>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</si>
  <si>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</si>
  <si>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</si>
  <si>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</si>
  <si>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</si>
  <si>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</si>
  <si>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</si>
  <si>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</si>
  <si>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</si>
  <si>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</si>
  <si>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</si>
  <si>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</si>
  <si>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</si>
  <si>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</si>
  <si>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</si>
  <si>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</si>
  <si>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</si>
  <si>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</si>
  <si>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</si>
  <si>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</si>
  <si>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</si>
  <si>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</si>
  <si>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</si>
  <si>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</si>
  <si>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</si>
  <si>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</si>
  <si>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</si>
  <si>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</si>
  <si>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</si>
  <si>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</si>
  <si>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</si>
  <si>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</si>
  <si>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</si>
  <si>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</si>
  <si>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</si>
  <si>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</si>
  <si>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</si>
  <si>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</si>
  <si>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</si>
  <si>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</si>
  <si>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</si>
  <si>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</si>
  <si>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</si>
  <si>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</si>
  <si>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</si>
  <si>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</si>
  <si>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</si>
  <si>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</si>
  <si>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</si>
  <si>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</si>
  <si>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</si>
  <si>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</si>
  <si>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</si>
  <si>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</si>
  <si>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</si>
  <si>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</si>
  <si>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</si>
  <si>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</si>
  <si>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</si>
  <si>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</si>
  <si>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</si>
  <si>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</si>
  <si>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</si>
  <si>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</si>
  <si>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</si>
  <si>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</si>
  <si>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</si>
  <si>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</si>
  <si>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</si>
  <si>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</si>
  <si>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</si>
  <si>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</si>
  <si>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</si>
  <si>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</si>
  <si>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</si>
  <si>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</si>
  <si>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</si>
  <si>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</si>
  <si>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</si>
  <si>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</si>
  <si>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</si>
  <si>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</si>
  <si>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</si>
  <si>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</si>
  <si>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</si>
  <si>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</si>
  <si>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</si>
  <si>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</si>
  <si>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</si>
  <si>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</si>
  <si>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</si>
  <si>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</si>
  <si>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</si>
  <si>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</si>
  <si>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</si>
  <si>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</si>
  <si>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</si>
  <si>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</si>
  <si>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</si>
  <si>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</si>
  <si>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</si>
  <si>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</si>
  <si>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</si>
  <si>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</si>
  <si>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</si>
  <si>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</si>
  <si>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</si>
  <si>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</si>
  <si>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</si>
  <si>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</si>
  <si>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</si>
  <si>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</si>
  <si>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</si>
  <si>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</si>
  <si>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</si>
  <si>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</si>
  <si>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</si>
  <si>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</si>
  <si>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</si>
  <si>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</si>
  <si>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</si>
  <si>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</si>
  <si>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</si>
  <si>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</si>
  <si>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</si>
  <si>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</si>
  <si>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</si>
  <si>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</si>
  <si>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</si>
  <si>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</si>
  <si>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</si>
  <si>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</si>
  <si>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</si>
  <si>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</si>
  <si>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</si>
  <si>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</si>
  <si>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</si>
  <si>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</si>
  <si>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</si>
  <si>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</si>
  <si>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</si>
  <si>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</si>
  <si>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</si>
  <si>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</si>
  <si>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</si>
  <si>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</si>
  <si>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</si>
  <si>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</si>
  <si>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</si>
  <si>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</si>
  <si>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</si>
  <si>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</si>
  <si>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</si>
  <si>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</si>
  <si>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</si>
  <si>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</si>
  <si>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</si>
  <si>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</si>
  <si>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</si>
  <si>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</si>
  <si>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</si>
  <si>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</si>
  <si>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</si>
  <si>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</si>
  <si>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</si>
  <si>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</si>
  <si>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</si>
  <si>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</si>
  <si>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</si>
  <si>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</si>
  <si>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</si>
  <si>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</si>
  <si>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</si>
  <si>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</si>
  <si>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</si>
  <si>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</si>
  <si>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</si>
  <si>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</si>
  <si>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</si>
  <si>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</si>
  <si>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</si>
  <si>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</si>
  <si>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</si>
  <si>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</si>
  <si>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</si>
  <si>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</si>
  <si>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</si>
  <si>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</si>
  <si>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</si>
  <si>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</si>
  <si>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</si>
  <si>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</si>
  <si>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</si>
  <si>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</si>
  <si>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</si>
  <si>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</si>
  <si>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</si>
  <si>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</si>
  <si>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</si>
  <si>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</si>
  <si>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</si>
  <si>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</si>
  <si>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</si>
  <si>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</si>
  <si>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</si>
  <si>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</si>
  <si>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</si>
  <si>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</si>
  <si>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</si>
  <si>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</si>
  <si>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</si>
  <si>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</si>
  <si>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</si>
  <si>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</si>
  <si>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</si>
  <si>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</si>
  <si>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</si>
  <si>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</si>
  <si>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</si>
  <si>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</si>
  <si>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</si>
  <si>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</si>
  <si>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</si>
  <si>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</si>
  <si>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</si>
  <si>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</si>
  <si>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</si>
  <si>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</si>
  <si>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</si>
  <si>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</si>
  <si>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</si>
  <si>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</si>
  <si>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</si>
  <si>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</si>
  <si>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</si>
  <si>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</si>
  <si>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</si>
  <si>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</si>
  <si>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</si>
  <si>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</si>
  <si>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</si>
  <si>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</si>
  <si>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</si>
  <si>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</si>
  <si>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</si>
  <si>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</si>
  <si>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</si>
  <si>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</si>
  <si>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</si>
  <si>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</si>
  <si>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</si>
  <si>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</si>
  <si>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</si>
  <si>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</si>
  <si>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</si>
  <si>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</si>
  <si>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</si>
  <si>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</si>
  <si>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</si>
  <si>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</si>
  <si>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</si>
  <si>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</si>
  <si>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</si>
  <si>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</si>
  <si>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</si>
  <si>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</si>
  <si>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</si>
  <si>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</si>
  <si>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</si>
  <si>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</si>
  <si>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</si>
  <si>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</si>
  <si>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</si>
  <si>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</si>
  <si>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</si>
  <si>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</si>
  <si>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</si>
  <si>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</si>
  <si>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</si>
  <si>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</si>
  <si>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</si>
  <si>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</si>
  <si>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</si>
  <si>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</si>
  <si>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</si>
  <si>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</si>
  <si>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</si>
  <si>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</si>
  <si>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</si>
  <si>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</si>
  <si>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</si>
  <si>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</si>
  <si>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</si>
  <si>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</si>
  <si>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</si>
  <si>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</si>
  <si>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</si>
  <si>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</si>
  <si>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</si>
  <si>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</si>
  <si>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</si>
  <si>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</si>
  <si>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</si>
  <si>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</si>
  <si>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</si>
  <si>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</si>
  <si>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</si>
  <si>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</si>
  <si>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</si>
  <si>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</si>
  <si>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</si>
  <si>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</si>
  <si>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</si>
  <si>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</si>
  <si>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</si>
  <si>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</si>
  <si>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</si>
  <si>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</si>
  <si>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</si>
  <si>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</si>
  <si>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</si>
  <si>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</si>
  <si>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</si>
  <si>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</si>
  <si>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</si>
  <si>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</si>
  <si>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</si>
  <si>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</si>
  <si>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</si>
  <si>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</si>
  <si>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</si>
  <si>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</si>
  <si>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</si>
  <si>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</si>
  <si>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</si>
  <si>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</si>
  <si>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</si>
  <si>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</si>
  <si>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</si>
  <si>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</si>
  <si>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</si>
  <si>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</si>
  <si>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</si>
  <si>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</si>
  <si>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</si>
  <si>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</si>
  <si>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</si>
  <si>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</si>
  <si>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</si>
  <si>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</si>
  <si>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</si>
  <si>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</si>
  <si>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</si>
  <si>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</si>
  <si>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</si>
  <si>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</si>
  <si>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</si>
  <si>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</si>
  <si>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</si>
  <si>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</si>
  <si>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</si>
  <si>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</si>
  <si>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</si>
  <si>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</si>
  <si>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</si>
  <si>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</si>
  <si>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</si>
  <si>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</si>
  <si>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</si>
  <si>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</si>
  <si>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</si>
  <si>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</si>
  <si>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</si>
  <si>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</si>
  <si>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</si>
  <si>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</si>
  <si>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</si>
  <si>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</si>
  <si>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</si>
  <si>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</si>
  <si>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</si>
  <si>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</si>
  <si>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</si>
  <si>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</si>
  <si>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</si>
  <si>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</si>
  <si>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</si>
  <si>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</si>
  <si>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</si>
  <si>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</si>
  <si>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</si>
  <si>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</si>
  <si>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</si>
  <si>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</si>
  <si>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</si>
  <si>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</si>
  <si>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</si>
  <si>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</si>
  <si>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</si>
  <si>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</si>
  <si>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</si>
  <si>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</si>
  <si>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</si>
  <si>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</si>
  <si>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</si>
  <si>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</si>
  <si>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</si>
  <si>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</si>
  <si>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</si>
  <si>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</si>
  <si>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</si>
  <si>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</si>
  <si>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</si>
  <si>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</si>
  <si>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</si>
  <si>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</si>
  <si>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</si>
  <si>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</si>
  <si>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</si>
  <si>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</si>
  <si>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</si>
  <si>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</si>
  <si>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</si>
  <si>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</si>
  <si>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</si>
  <si>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</si>
  <si>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</si>
  <si>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</si>
  <si>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</si>
  <si>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</si>
  <si>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</si>
  <si>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</si>
  <si>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</si>
  <si>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</si>
  <si>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</si>
  <si>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</si>
  <si>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</si>
  <si>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</si>
  <si>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</si>
  <si>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</si>
  <si>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</si>
  <si>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</si>
  <si>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</si>
  <si>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</si>
  <si>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</si>
  <si>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</si>
  <si>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</si>
  <si>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</si>
  <si>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</si>
  <si>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</si>
  <si>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</si>
  <si>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</si>
  <si>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</si>
  <si>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</si>
  <si>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</si>
  <si>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</si>
  <si>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</si>
  <si>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</si>
  <si>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</si>
  <si>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</si>
  <si>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</si>
  <si>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</si>
  <si>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</si>
  <si>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</si>
  <si>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</si>
  <si>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</si>
  <si>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</si>
  <si>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</si>
  <si>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</si>
  <si>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</si>
  <si>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</si>
  <si>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</si>
  <si>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</si>
  <si>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</si>
  <si>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</si>
  <si>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</si>
  <si>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</si>
  <si>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</si>
  <si>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</si>
  <si>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</si>
  <si>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</si>
  <si>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</si>
  <si>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</si>
  <si>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</si>
  <si>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</si>
  <si>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</si>
  <si>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</si>
  <si>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</si>
  <si>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</si>
  <si>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</si>
  <si>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</si>
  <si>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</si>
  <si>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</si>
  <si>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</si>
  <si>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</si>
  <si>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</si>
  <si>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</si>
  <si>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</si>
  <si>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</si>
  <si>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</si>
  <si>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</si>
  <si>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</si>
  <si>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</si>
  <si>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</si>
  <si>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</si>
  <si>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</si>
  <si>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</si>
  <si>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</si>
  <si>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</si>
  <si>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</si>
  <si>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</si>
  <si>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</si>
  <si>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</si>
  <si>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</si>
  <si>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</si>
  <si>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</si>
  <si>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</si>
  <si>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</si>
  <si>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</si>
  <si>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</si>
  <si>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</si>
  <si>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</si>
  <si>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</si>
  <si>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</si>
  <si>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</si>
  <si>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</si>
  <si>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</si>
  <si>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</si>
  <si>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</si>
  <si>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</si>
  <si>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</si>
  <si>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</si>
  <si>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</si>
  <si>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</si>
  <si>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</si>
  <si>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</si>
  <si>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</si>
  <si>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</si>
  <si>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</si>
  <si>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</si>
  <si>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</si>
  <si>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</si>
  <si>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</si>
  <si>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</si>
  <si>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</si>
  <si>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</si>
  <si>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</si>
  <si>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</si>
  <si>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</si>
  <si>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</si>
  <si>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</si>
  <si>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</si>
  <si>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</si>
  <si>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</si>
  <si>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</si>
  <si>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</si>
  <si>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</si>
  <si>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</si>
  <si>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</si>
  <si>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</si>
  <si>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</si>
  <si>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</si>
  <si>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</si>
  <si>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</si>
  <si>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</si>
  <si>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</si>
  <si>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</si>
  <si>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</si>
  <si>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</si>
  <si>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</si>
  <si>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</si>
  <si>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</si>
  <si>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</si>
  <si>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</si>
  <si>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</si>
  <si>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</si>
  <si>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</si>
  <si>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</si>
  <si>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</si>
  <si>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</si>
  <si>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</si>
  <si>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</si>
  <si>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</si>
  <si>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</si>
  <si>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</si>
  <si>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</si>
  <si>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</si>
  <si>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</si>
  <si>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</si>
  <si>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</si>
  <si>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</si>
  <si>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</si>
  <si>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</si>
  <si>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</si>
  <si>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</si>
  <si>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</si>
  <si>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</si>
  <si>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</si>
  <si>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</si>
  <si>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</si>
  <si>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</si>
  <si>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</si>
  <si>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</si>
  <si>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</si>
  <si>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</si>
  <si>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</si>
  <si>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</si>
  <si>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</si>
  <si>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</si>
  <si>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</si>
  <si>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</si>
  <si>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</si>
  <si>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</si>
  <si>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</si>
  <si>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</si>
  <si>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</si>
  <si>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</si>
  <si>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</si>
  <si>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</si>
  <si>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</si>
  <si>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</si>
  <si>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</si>
  <si>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</si>
  <si>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</si>
  <si>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</si>
  <si>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</si>
  <si>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</si>
  <si>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</si>
  <si>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</si>
  <si>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</si>
  <si>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</si>
  <si>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</si>
  <si>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</si>
  <si>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</si>
  <si>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</si>
  <si>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</si>
  <si>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</si>
  <si>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</si>
  <si>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</si>
  <si>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</si>
  <si>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</si>
  <si>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</si>
  <si>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</si>
  <si>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</si>
  <si>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</si>
  <si>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</si>
  <si>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</si>
  <si>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</si>
  <si>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</si>
  <si>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</si>
  <si>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</si>
  <si>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</si>
  <si>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</si>
  <si>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</si>
  <si>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</si>
  <si>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</si>
  <si>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</si>
  <si>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</si>
  <si>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</si>
  <si>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</si>
  <si>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</si>
  <si>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</si>
  <si>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</si>
  <si>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</si>
  <si>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</si>
  <si>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</si>
  <si>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</si>
  <si>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</si>
  <si>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</si>
  <si>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</si>
  <si>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</si>
  <si>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</si>
  <si>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</si>
  <si>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</si>
  <si>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</si>
  <si>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</si>
  <si>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</si>
  <si>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</si>
  <si>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</si>
  <si>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</si>
  <si>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</si>
  <si>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</si>
  <si>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</si>
  <si>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</si>
  <si>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</si>
  <si>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</si>
  <si>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</si>
  <si>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</si>
  <si>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</si>
  <si>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</si>
  <si>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</si>
  <si>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</si>
  <si>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</si>
  <si>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</si>
  <si>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</si>
  <si>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</si>
  <si>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</si>
  <si>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</si>
  <si>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</si>
  <si>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</si>
  <si>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</si>
  <si>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</si>
  <si>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</si>
  <si>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</si>
  <si>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</si>
  <si>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</si>
  <si>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</si>
  <si>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</si>
  <si>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</si>
  <si>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</si>
  <si>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</si>
  <si>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</si>
  <si>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</si>
  <si>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</si>
  <si>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</si>
  <si>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</si>
  <si>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</si>
  <si>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</si>
  <si>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</si>
  <si>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</si>
  <si>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</si>
  <si>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</si>
  <si>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</si>
  <si>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</si>
  <si>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</si>
  <si>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</si>
  <si>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</si>
  <si>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</si>
  <si>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</si>
  <si>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</si>
  <si>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</si>
  <si>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</si>
  <si>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</si>
  <si>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</si>
  <si>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</si>
  <si>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</si>
  <si>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</si>
  <si>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</si>
  <si>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</si>
  <si>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</si>
  <si>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</si>
  <si>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</si>
  <si>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</si>
  <si>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</si>
  <si>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</si>
  <si>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</si>
  <si>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</si>
  <si>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</si>
  <si>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</si>
  <si>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</si>
  <si>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</si>
  <si>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</si>
  <si>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</si>
  <si>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</si>
  <si>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</si>
  <si>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</si>
  <si>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</si>
  <si>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</si>
  <si>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</si>
  <si>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</si>
  <si>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</si>
  <si>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</si>
  <si>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</si>
  <si>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</si>
  <si>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</si>
  <si>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</si>
  <si>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</si>
  <si>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</si>
  <si>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</si>
  <si>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</si>
  <si>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</si>
  <si>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</si>
  <si>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</si>
  <si>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</si>
  <si>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</si>
  <si>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</si>
  <si>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</si>
  <si>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</si>
  <si>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</si>
  <si>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</si>
  <si>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</si>
  <si>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</si>
  <si>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</si>
  <si>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</si>
  <si>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</si>
  <si>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</si>
  <si>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</si>
  <si>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</si>
  <si>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</si>
  <si>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</si>
  <si>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</si>
  <si>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</si>
  <si>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</si>
  <si>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</si>
  <si>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</si>
  <si>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</si>
  <si>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</si>
  <si>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</si>
  <si>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</si>
  <si>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</si>
  <si>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</si>
  <si>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</si>
  <si>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</si>
  <si>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</si>
  <si>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</si>
  <si>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</si>
  <si>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</si>
  <si>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</si>
  <si>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</si>
  <si>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</si>
  <si>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</si>
  <si>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</si>
  <si>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</si>
  <si>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</si>
  <si>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</si>
  <si>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</si>
  <si>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</si>
  <si>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</si>
  <si>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</si>
  <si>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</si>
  <si>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</si>
  <si>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</si>
  <si>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</si>
  <si>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</si>
  <si>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</si>
  <si>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</si>
  <si>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</si>
  <si>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</si>
  <si>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</si>
  <si>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</si>
  <si>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</si>
  <si>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</si>
  <si>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</si>
  <si>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</si>
  <si>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</si>
  <si>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</si>
  <si>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</si>
  <si>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</si>
  <si>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</si>
  <si>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</si>
  <si>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</si>
  <si>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</si>
  <si>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</si>
  <si>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</si>
  <si>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</si>
  <si>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</si>
  <si>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</si>
  <si>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</si>
  <si>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</si>
  <si>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</si>
  <si>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</si>
  <si>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</si>
  <si>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</si>
  <si>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</si>
  <si>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</si>
  <si>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</si>
  <si>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</si>
  <si>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</si>
  <si>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</si>
  <si>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</si>
  <si>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</si>
  <si>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</si>
  <si>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</si>
  <si>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</si>
  <si>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</si>
  <si>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</si>
  <si>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</si>
  <si>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</si>
  <si>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</si>
  <si>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</si>
  <si>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</si>
  <si>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</si>
  <si>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</si>
  <si>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</si>
  <si>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</si>
  <si>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</si>
  <si>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</si>
  <si>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</si>
  <si>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</si>
  <si>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</si>
  <si>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</si>
  <si>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</si>
  <si>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</si>
  <si>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</si>
  <si>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</si>
  <si>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</si>
  <si>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</si>
  <si>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</si>
  <si>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</si>
  <si>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</si>
  <si>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</si>
  <si>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</si>
  <si>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</si>
  <si>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</si>
  <si>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</si>
  <si>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</si>
  <si>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</si>
  <si>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</si>
  <si>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</si>
  <si>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</si>
  <si>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</si>
  <si>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</si>
  <si>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</si>
  <si>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</si>
  <si>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</si>
  <si>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</si>
  <si>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</si>
  <si>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</si>
  <si>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</si>
  <si>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</si>
  <si>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</si>
  <si>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</si>
  <si>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</si>
  <si>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</si>
  <si>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</si>
  <si>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</si>
  <si>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</si>
  <si>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</si>
  <si>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</si>
  <si>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</si>
  <si>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</si>
  <si>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</si>
  <si>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</si>
  <si>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</si>
  <si>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</si>
  <si>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</si>
  <si>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</si>
  <si>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</si>
  <si>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</si>
  <si>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</si>
  <si>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</si>
  <si>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</si>
  <si>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</si>
  <si>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</si>
  <si>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</si>
  <si>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</si>
  <si>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</si>
  <si>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</si>
  <si>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</si>
  <si>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</si>
  <si>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</si>
  <si>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</si>
  <si>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</si>
  <si>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</si>
  <si>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</si>
  <si>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</si>
  <si>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</si>
  <si>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</si>
  <si>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</si>
  <si>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</si>
  <si>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</si>
  <si>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</si>
  <si>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</si>
  <si>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</si>
  <si>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</si>
  <si>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</si>
  <si>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</si>
  <si>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</si>
  <si>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</si>
  <si>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</si>
  <si>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</si>
  <si>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</si>
  <si>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</si>
  <si>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</si>
  <si>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</si>
  <si>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</si>
  <si>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</si>
  <si>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</si>
  <si>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</si>
  <si>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</si>
  <si>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</si>
  <si>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</si>
  <si>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</si>
  <si>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</si>
  <si>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</si>
  <si>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</si>
  <si>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</si>
  <si>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</si>
  <si>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</si>
  <si>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</si>
  <si>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</si>
  <si>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</si>
  <si>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</si>
  <si>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</si>
  <si>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</si>
  <si>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</si>
  <si>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</si>
  <si>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</si>
  <si>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</si>
  <si>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</si>
  <si>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</si>
  <si>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</si>
  <si>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</si>
  <si>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</si>
  <si>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</si>
  <si>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</si>
  <si>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</si>
  <si>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</si>
  <si>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</si>
  <si>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</si>
  <si>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</si>
  <si>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</si>
  <si>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</si>
  <si>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</si>
  <si>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</si>
  <si>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</si>
  <si>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</si>
  <si>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</si>
  <si>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</si>
  <si>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</si>
  <si>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</si>
  <si>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</si>
  <si>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</si>
  <si>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</si>
  <si>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</si>
  <si>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</si>
  <si>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</si>
  <si>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</si>
  <si>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</si>
  <si>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</si>
  <si>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</si>
  <si>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</si>
  <si>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</si>
  <si>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</si>
  <si>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</si>
  <si>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</si>
  <si>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</si>
  <si>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</si>
  <si>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</si>
  <si>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</si>
  <si>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</si>
  <si>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</si>
  <si>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</si>
  <si>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</si>
  <si>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</si>
  <si>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</si>
  <si>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</si>
  <si>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</si>
  <si>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</si>
  <si>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</si>
  <si>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</si>
  <si>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</si>
  <si>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</si>
  <si>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</si>
  <si>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</si>
  <si>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</si>
  <si>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</si>
  <si>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</si>
  <si>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</si>
  <si>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</si>
  <si>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</si>
  <si>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</si>
  <si>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</si>
  <si>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</si>
  <si>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</si>
  <si>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</si>
  <si>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</si>
  <si>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</si>
  <si>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</si>
  <si>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</si>
  <si>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</si>
  <si>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</si>
  <si>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</si>
  <si>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</si>
  <si>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</si>
  <si>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</si>
  <si>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</si>
  <si>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</si>
  <si>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</si>
  <si>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</si>
  <si>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</si>
  <si>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</si>
  <si>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</si>
  <si>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</si>
  <si>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</si>
  <si>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</si>
  <si>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</si>
  <si>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</si>
  <si>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</si>
  <si>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</si>
  <si>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</si>
  <si>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</si>
  <si>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</si>
  <si>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</si>
  <si>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</si>
  <si>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</si>
  <si>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</si>
  <si>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</si>
  <si>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</si>
  <si>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</si>
  <si>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</si>
  <si>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</si>
  <si>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</si>
  <si>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</si>
  <si>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</si>
  <si>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</si>
  <si>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</si>
  <si>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</si>
  <si>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</si>
  <si>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</si>
  <si>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</si>
  <si>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</si>
  <si>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</si>
  <si>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</si>
  <si>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</si>
  <si>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</si>
  <si>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</si>
  <si>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</si>
  <si>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</si>
  <si>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</si>
  <si>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</si>
  <si>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</si>
  <si>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</si>
  <si>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</si>
  <si>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</si>
  <si>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</si>
  <si>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</si>
  <si>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</si>
  <si>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</si>
  <si>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</si>
  <si>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</si>
  <si>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</si>
  <si>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</si>
  <si>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</si>
  <si>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</si>
  <si>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</si>
  <si>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</si>
  <si>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</si>
  <si>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</si>
  <si>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</si>
  <si>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</si>
  <si>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</si>
  <si>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</si>
  <si>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</si>
  <si>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</si>
  <si>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</si>
  <si>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</si>
  <si>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</si>
  <si>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</si>
  <si>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</si>
  <si>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</si>
  <si>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</si>
  <si>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</si>
  <si>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</si>
  <si>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</si>
  <si>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</si>
  <si>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</si>
  <si>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</si>
  <si>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</si>
  <si>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</si>
  <si>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</si>
  <si>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</si>
  <si>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</si>
  <si>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</si>
  <si>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</si>
  <si>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</si>
  <si>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</si>
  <si>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</si>
  <si>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</si>
  <si>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</si>
  <si>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</si>
  <si>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</si>
  <si>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</si>
  <si>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</si>
  <si>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</si>
  <si>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</si>
  <si>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</si>
  <si>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</si>
  <si>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</si>
  <si>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</si>
  <si>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</si>
  <si>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</si>
  <si>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</si>
  <si>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</si>
  <si>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</si>
  <si>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</si>
  <si>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</si>
  <si>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</si>
  <si>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</si>
  <si>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</si>
  <si>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</si>
  <si>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</si>
  <si>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</si>
  <si>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</si>
  <si>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</si>
  <si>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</si>
  <si>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</si>
  <si>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</si>
  <si>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</si>
  <si>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</si>
  <si>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</si>
  <si>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</si>
  <si>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</si>
  <si>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</si>
  <si>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</si>
  <si>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</si>
  <si>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</si>
  <si>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</si>
  <si>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</si>
  <si>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</si>
  <si>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</si>
  <si>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</si>
  <si>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</si>
  <si>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</si>
  <si>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</si>
  <si>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</si>
  <si>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</si>
  <si>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</si>
  <si>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</si>
  <si>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</si>
  <si>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</si>
  <si>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</si>
  <si>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</si>
  <si>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</si>
  <si>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</si>
  <si>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</si>
  <si>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</si>
  <si>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</si>
  <si>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</si>
  <si>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</si>
  <si>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</si>
  <si>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</si>
  <si>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</si>
  <si>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</si>
  <si>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</si>
  <si>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</si>
  <si>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</si>
  <si>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</si>
  <si>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</si>
  <si>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</si>
  <si>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</si>
  <si>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</si>
  <si>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</si>
  <si>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</si>
  <si>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</si>
  <si>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</si>
  <si>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</si>
  <si>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</si>
  <si>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</si>
  <si>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</si>
  <si>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</si>
  <si>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</si>
  <si>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</si>
  <si>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</si>
  <si>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</si>
  <si>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</si>
  <si>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</si>
  <si>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</si>
  <si>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</si>
  <si>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</si>
  <si>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</si>
  <si>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</si>
  <si>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</si>
  <si>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</si>
  <si>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</si>
  <si>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</si>
  <si>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</si>
  <si>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</si>
  <si>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</si>
  <si>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</si>
  <si>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</si>
  <si>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</si>
  <si>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</si>
  <si>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</si>
  <si>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</si>
  <si>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</si>
  <si>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</si>
  <si>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</si>
  <si>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</si>
  <si>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</si>
  <si>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</si>
  <si>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</si>
  <si>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</si>
  <si>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</si>
  <si>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</si>
  <si>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</si>
  <si>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</si>
  <si>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</si>
  <si>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</si>
  <si>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</si>
  <si>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</si>
  <si>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</si>
  <si>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</si>
  <si>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</si>
  <si>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</si>
  <si>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</si>
  <si>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</si>
  <si>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</si>
  <si>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</si>
  <si>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</si>
  <si>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</si>
  <si>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</si>
  <si>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</si>
  <si>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</si>
  <si>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</si>
  <si>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</si>
  <si>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</si>
  <si>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</si>
  <si>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</si>
  <si>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</si>
  <si>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</si>
  <si>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</si>
  <si>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</si>
  <si>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</si>
  <si>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</si>
  <si>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</si>
  <si>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</si>
  <si>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</si>
  <si>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</si>
  <si>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</si>
  <si>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</si>
  <si>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</si>
  <si>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</si>
  <si>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</si>
  <si>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</si>
  <si>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</si>
  <si>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</si>
  <si>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</si>
  <si>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</si>
  <si>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</si>
  <si>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</si>
  <si>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</si>
  <si>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</si>
  <si>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</si>
  <si>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</si>
  <si>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</si>
  <si>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</si>
  <si>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</si>
  <si>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</si>
  <si>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</si>
  <si>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</si>
  <si>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</si>
  <si>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</si>
  <si>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</si>
  <si>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</si>
  <si>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</si>
  <si>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</si>
  <si>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</si>
  <si>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</si>
  <si>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</si>
  <si>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</si>
  <si>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</si>
  <si>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</si>
  <si>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</si>
  <si>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</si>
  <si>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</si>
  <si>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</si>
  <si>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</si>
  <si>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</si>
  <si>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</si>
  <si>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</si>
  <si>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</si>
  <si>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</si>
  <si>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</si>
  <si>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</si>
  <si>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</si>
  <si>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</si>
  <si>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</si>
  <si>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</si>
  <si>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</si>
  <si>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</si>
  <si>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</si>
  <si>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</si>
  <si>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</si>
  <si>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</si>
  <si>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</si>
  <si>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</si>
  <si>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</si>
  <si>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</si>
  <si>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</si>
  <si>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</si>
  <si>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</si>
  <si>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</si>
  <si>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</si>
  <si>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</si>
  <si>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</si>
  <si>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</si>
  <si>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</si>
  <si>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</si>
  <si>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</si>
  <si>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</si>
  <si>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</si>
  <si>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</si>
  <si>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</si>
  <si>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</si>
  <si>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</si>
  <si>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</si>
  <si>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</si>
  <si>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</si>
  <si>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</si>
  <si>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</si>
  <si>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</si>
  <si>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</si>
  <si>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</si>
  <si>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</si>
  <si>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</si>
  <si>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</si>
  <si>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</si>
  <si>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</si>
  <si>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</si>
  <si>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</si>
  <si>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</si>
  <si>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</si>
  <si>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</si>
  <si>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</si>
  <si>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</si>
  <si>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</si>
  <si>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</si>
  <si>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</si>
  <si>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</si>
  <si>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</si>
  <si>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</si>
  <si>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</si>
  <si>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</si>
  <si>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</si>
  <si>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</si>
  <si>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</si>
  <si>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</si>
  <si>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</si>
  <si>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</si>
  <si>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</si>
  <si>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</si>
  <si>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</si>
  <si>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</si>
  <si>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</si>
  <si>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</si>
  <si>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</si>
  <si>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</si>
  <si>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</si>
  <si>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</si>
  <si>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</si>
  <si>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</si>
  <si>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</si>
  <si>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</si>
  <si>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</si>
  <si>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</si>
  <si>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</si>
  <si>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</si>
  <si>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</si>
  <si>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</si>
  <si>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</si>
  <si>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</si>
  <si>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</si>
  <si>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</si>
  <si>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</si>
  <si>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</si>
  <si>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</si>
  <si>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</si>
  <si>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</si>
  <si>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</si>
  <si>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</si>
  <si>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</si>
  <si>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</si>
  <si>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</si>
  <si>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</si>
  <si>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</si>
  <si>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</si>
  <si>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</si>
  <si>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</si>
  <si>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</si>
  <si>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</si>
  <si>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</si>
  <si>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</si>
  <si>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</si>
  <si>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</si>
  <si>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</si>
  <si>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</si>
  <si>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</si>
  <si>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</si>
  <si>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</si>
  <si>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</si>
  <si>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</si>
  <si>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</si>
  <si>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</si>
  <si>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</si>
  <si>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</si>
  <si>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</si>
  <si>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</si>
  <si>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</si>
  <si>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</si>
  <si>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</si>
  <si>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</si>
  <si>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</si>
  <si>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</si>
  <si>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</si>
  <si>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</si>
  <si>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</si>
  <si>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</si>
  <si>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</si>
  <si>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</si>
  <si>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</si>
  <si>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</si>
  <si>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</si>
  <si>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</si>
  <si>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</si>
  <si>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</si>
  <si>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</si>
  <si>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</si>
  <si>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</si>
  <si>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</si>
  <si>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</si>
  <si>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</si>
  <si>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</si>
  <si>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</si>
  <si>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</si>
  <si>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</si>
  <si>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</si>
  <si>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</si>
  <si>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</si>
  <si>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</si>
  <si>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</si>
  <si>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</si>
  <si>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</si>
  <si>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</si>
  <si>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</si>
  <si>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</si>
  <si>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</si>
  <si>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</si>
  <si>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</si>
  <si>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</si>
  <si>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</si>
  <si>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</si>
  <si>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</si>
  <si>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</si>
  <si>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</si>
  <si>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</si>
  <si>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</si>
  <si>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</si>
  <si>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</si>
  <si>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</si>
  <si>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</si>
  <si>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</si>
  <si>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</si>
  <si>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</si>
  <si>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</si>
  <si>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</si>
  <si>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</si>
  <si>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</si>
  <si>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</si>
  <si>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</si>
  <si>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</si>
  <si>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</si>
  <si>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</si>
  <si>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</si>
  <si>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</si>
  <si>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</si>
  <si>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</si>
  <si>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</si>
  <si>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</si>
  <si>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</si>
  <si>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</si>
  <si>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</si>
  <si>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</si>
  <si>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</si>
  <si>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</si>
  <si>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</si>
  <si>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</si>
  <si>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</si>
  <si>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</si>
  <si>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</si>
  <si>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</si>
  <si>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</si>
  <si>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</si>
  <si>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</si>
  <si>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</si>
  <si>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</si>
  <si>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</si>
  <si>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</si>
  <si>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</si>
  <si>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</si>
  <si>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</si>
  <si>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</si>
  <si>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</si>
  <si>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</si>
  <si>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</si>
  <si>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</si>
  <si>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</si>
  <si>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</si>
  <si>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</si>
  <si>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</si>
  <si>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</si>
  <si>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</si>
  <si>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</si>
  <si>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</si>
  <si>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</si>
  <si>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</si>
  <si>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</si>
  <si>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</si>
  <si>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</si>
  <si>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</si>
  <si>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</si>
  <si>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</si>
  <si>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</si>
  <si>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</si>
  <si>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</si>
  <si>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</si>
  <si>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</si>
  <si>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</si>
  <si>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</si>
  <si>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</si>
  <si>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</si>
  <si>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</si>
  <si>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</si>
  <si>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</si>
  <si>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</si>
  <si>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</si>
  <si>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</si>
  <si>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</si>
  <si>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</si>
  <si>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</si>
  <si>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</si>
  <si>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</si>
  <si>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</si>
  <si>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</si>
  <si>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</si>
  <si>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</si>
  <si>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</si>
  <si>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</si>
  <si>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</si>
  <si>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</si>
  <si>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</si>
  <si>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</si>
  <si>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</si>
  <si>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</si>
  <si>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</si>
  <si>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</si>
  <si>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</si>
  <si>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</si>
  <si>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</si>
  <si>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</si>
  <si>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</si>
  <si>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</si>
  <si>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</si>
  <si>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</si>
  <si>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</si>
  <si>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</si>
  <si>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</si>
  <si>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</si>
  <si>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</si>
  <si>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</si>
  <si>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</si>
  <si>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</si>
  <si>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</si>
  <si>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</si>
  <si>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</si>
  <si>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</si>
  <si>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</si>
  <si>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</si>
  <si>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</si>
  <si>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</si>
  <si>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</si>
  <si>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</si>
  <si>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</si>
  <si>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</si>
  <si>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</si>
  <si>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</si>
  <si>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</si>
  <si>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</si>
  <si>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</si>
  <si>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</si>
  <si>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</si>
  <si>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</si>
  <si>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</si>
  <si>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</si>
  <si>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</si>
  <si>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</si>
  <si>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</si>
  <si>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</si>
  <si>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</si>
  <si>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</si>
  <si>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</si>
  <si>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</si>
  <si>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</si>
  <si>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</si>
  <si>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</si>
  <si>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</si>
  <si>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</si>
  <si>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</si>
  <si>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</si>
  <si>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</si>
  <si>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</si>
  <si>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</si>
  <si>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</si>
  <si>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</si>
  <si>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</si>
  <si>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</si>
  <si>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</si>
  <si>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</si>
  <si>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</si>
  <si>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</si>
  <si>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</si>
  <si>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</si>
  <si>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</si>
  <si>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</si>
  <si>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</si>
  <si>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</si>
  <si>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</si>
  <si>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</si>
  <si>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</si>
  <si>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</si>
  <si>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</si>
  <si>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</si>
  <si>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</si>
  <si>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</si>
  <si>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</si>
  <si>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</si>
  <si>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</si>
  <si>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</si>
  <si>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</si>
  <si>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</si>
  <si>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</si>
  <si>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</si>
  <si>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</si>
  <si>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</si>
  <si>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</si>
  <si>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</si>
  <si>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</si>
  <si>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</si>
  <si>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</si>
  <si>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</si>
  <si>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</si>
  <si>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</si>
  <si>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</si>
  <si>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</si>
  <si>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</si>
  <si>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</si>
  <si>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</si>
  <si>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</si>
  <si>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</si>
  <si>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</si>
  <si>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</si>
  <si>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</si>
  <si>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</si>
  <si>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</si>
  <si>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</si>
  <si>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</si>
  <si>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</si>
  <si>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</si>
  <si>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</si>
  <si>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</si>
  <si>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</si>
  <si>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</si>
  <si>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</si>
  <si>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</si>
  <si>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</si>
  <si>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</si>
  <si>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</si>
  <si>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</si>
  <si>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</si>
  <si>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</si>
  <si>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</si>
  <si>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</si>
  <si>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</si>
  <si>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</si>
  <si>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</si>
  <si>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</si>
  <si>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</si>
  <si>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</si>
  <si>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</si>
  <si>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</si>
  <si>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</si>
  <si>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</si>
  <si>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</si>
  <si>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</si>
  <si>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</si>
  <si>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</si>
  <si>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</si>
  <si>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</si>
  <si>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</si>
  <si>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</si>
  <si>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</si>
  <si>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</si>
  <si>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</si>
  <si>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</si>
  <si>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</si>
  <si>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</si>
  <si>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</si>
  <si>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</si>
  <si>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</si>
  <si>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</si>
  <si>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</si>
  <si>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</si>
  <si>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</si>
  <si>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</si>
  <si>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</si>
  <si>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</si>
  <si>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</si>
  <si>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</si>
  <si>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</si>
  <si>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</si>
  <si>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</si>
  <si>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</si>
  <si>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</si>
  <si>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</si>
  <si>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</si>
  <si>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</si>
  <si>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</si>
  <si>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</si>
  <si>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</si>
  <si>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</si>
  <si>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</si>
  <si>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</si>
  <si>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</si>
  <si>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</si>
  <si>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</si>
  <si>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</si>
  <si>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</si>
  <si>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</si>
  <si>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</si>
  <si>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</si>
  <si>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</si>
  <si>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</si>
  <si>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</si>
  <si>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</si>
  <si>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</si>
  <si>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</si>
  <si>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</si>
  <si>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</si>
  <si>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</si>
  <si>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</si>
  <si>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</si>
  <si>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</si>
  <si>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</si>
  <si>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</si>
  <si>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</si>
  <si>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</si>
  <si>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</si>
  <si>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</si>
  <si>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</si>
  <si>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</si>
  <si>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</si>
  <si>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</si>
  <si>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</si>
  <si>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</si>
  <si>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</si>
  <si>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</si>
  <si>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</si>
  <si>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</si>
  <si>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</si>
  <si>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</si>
  <si>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</si>
  <si>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</si>
  <si>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</si>
  <si>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</si>
  <si>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</si>
  <si>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</si>
  <si>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</si>
  <si>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</si>
  <si>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</si>
  <si>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</si>
  <si>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</si>
  <si>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</si>
  <si>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</si>
  <si>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</si>
  <si>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</si>
  <si>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</si>
  <si>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</si>
  <si>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</si>
  <si>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</si>
  <si>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</si>
  <si>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</si>
  <si>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</si>
  <si>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</si>
  <si>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</si>
  <si>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</si>
  <si>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</si>
  <si>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</si>
  <si>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</si>
  <si>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</si>
  <si>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</si>
  <si>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</si>
  <si>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</si>
  <si>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</si>
  <si>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</si>
  <si>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</si>
  <si>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</si>
  <si>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</si>
  <si>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</si>
  <si>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</si>
  <si>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</si>
  <si>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</si>
  <si>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</si>
  <si>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</si>
  <si>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</si>
  <si>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</si>
  <si>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</si>
  <si>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</si>
  <si>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</si>
  <si>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</si>
  <si>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</si>
  <si>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</si>
  <si>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</si>
  <si>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</si>
  <si>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</si>
  <si>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</si>
  <si>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</si>
  <si>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</si>
  <si>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</si>
  <si>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</si>
  <si>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</si>
  <si>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</si>
  <si>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</si>
  <si>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</si>
  <si>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</si>
  <si>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</si>
  <si>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</si>
  <si>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</si>
  <si>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</si>
  <si>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</si>
  <si>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</si>
  <si>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</si>
  <si>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</si>
  <si>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</si>
  <si>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</si>
  <si>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</si>
  <si>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</si>
  <si>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</si>
  <si>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</si>
  <si>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</si>
  <si>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</si>
  <si>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</si>
  <si>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</si>
  <si>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</si>
  <si>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</si>
  <si>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</si>
  <si>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</si>
  <si>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</si>
  <si>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</si>
  <si>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</si>
  <si>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</si>
  <si>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</si>
  <si>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</si>
  <si>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</si>
  <si>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</si>
  <si>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</si>
  <si>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</si>
  <si>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</si>
  <si>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</si>
  <si>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</si>
  <si>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</si>
  <si>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</si>
  <si>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</si>
  <si>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</si>
  <si>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</si>
  <si>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</si>
  <si>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</si>
  <si>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</si>
  <si>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</si>
  <si>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</si>
  <si>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</si>
  <si>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</si>
  <si>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</si>
  <si>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</si>
  <si>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</si>
  <si>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</si>
  <si>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</si>
  <si>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</si>
  <si>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</si>
  <si>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</si>
  <si>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</si>
  <si>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</si>
  <si>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</si>
  <si>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</si>
  <si>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</si>
  <si>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</si>
  <si>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</si>
  <si>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</si>
  <si>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</si>
  <si>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</si>
  <si>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</si>
  <si>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</si>
  <si>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</si>
  <si>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</si>
  <si>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</si>
  <si>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</si>
  <si>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</si>
  <si>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</si>
  <si>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</si>
  <si>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</si>
  <si>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</si>
  <si>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</si>
  <si>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</si>
  <si>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</si>
  <si>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</si>
  <si>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</si>
  <si>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</si>
  <si>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</si>
  <si>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</si>
  <si>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</si>
  <si>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</si>
  <si>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</si>
  <si>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</si>
  <si>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</si>
  <si>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</si>
  <si>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</si>
  <si>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</si>
  <si>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</si>
  <si>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</si>
  <si>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</si>
  <si>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</si>
  <si>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</si>
  <si>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</si>
  <si>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</si>
  <si>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</si>
  <si>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</si>
  <si>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</si>
  <si>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</si>
  <si>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</si>
  <si>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</si>
  <si>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</si>
  <si>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</si>
  <si>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</si>
  <si>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</si>
  <si>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</si>
  <si>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</si>
  <si>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</si>
  <si>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</si>
  <si>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</si>
  <si>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</si>
  <si>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</si>
  <si>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</si>
  <si>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</si>
  <si>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</si>
  <si>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</si>
  <si>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</si>
  <si>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</si>
  <si>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</si>
  <si>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</si>
  <si>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</si>
  <si>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</si>
  <si>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</si>
  <si>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</si>
  <si>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</si>
  <si>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</si>
  <si>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</si>
  <si>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</si>
  <si>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</si>
  <si>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</si>
  <si>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</si>
  <si>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</si>
  <si>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</si>
  <si>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</si>
  <si>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</si>
  <si>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</si>
  <si>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</si>
  <si>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</si>
  <si>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</si>
  <si>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</si>
  <si>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</si>
  <si>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</si>
  <si>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</si>
  <si>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</si>
  <si>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</si>
  <si>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</si>
  <si>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</si>
  <si>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</si>
  <si>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</si>
  <si>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</si>
  <si>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</si>
  <si>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</si>
  <si>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</si>
  <si>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</si>
  <si>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</si>
  <si>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</si>
  <si>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</si>
  <si>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</si>
  <si>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</si>
  <si>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</si>
  <si>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</si>
  <si>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</si>
  <si>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</si>
  <si>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</si>
  <si>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</si>
  <si>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</si>
  <si>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</si>
  <si>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</si>
  <si>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</si>
  <si>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</si>
  <si>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</si>
  <si>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</si>
  <si>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</si>
  <si>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</si>
  <si>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</si>
  <si>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</si>
  <si>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</si>
  <si>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</si>
  <si>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</si>
  <si>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</si>
  <si>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</si>
  <si>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</si>
  <si>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</si>
  <si>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</si>
  <si>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</si>
  <si>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</si>
  <si>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</si>
  <si>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</si>
  <si>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</si>
  <si>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</si>
  <si>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</si>
  <si>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</si>
  <si>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</si>
  <si>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</si>
  <si>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</si>
  <si>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</si>
  <si>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</si>
  <si>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</si>
  <si>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</si>
  <si>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</si>
  <si>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</si>
  <si>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</si>
  <si>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</si>
  <si>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</si>
  <si>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</si>
  <si>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</si>
  <si>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</si>
  <si>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</si>
  <si>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</si>
  <si>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</si>
  <si>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</si>
  <si>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</si>
  <si>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</si>
  <si>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</si>
  <si>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</si>
  <si>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</si>
  <si>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</si>
  <si>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</si>
  <si>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</si>
  <si>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</si>
  <si>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</si>
  <si>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</si>
  <si>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</si>
  <si>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</si>
  <si>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</si>
  <si>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</si>
  <si>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</si>
  <si>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</si>
  <si>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</si>
  <si>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</si>
  <si>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</si>
  <si>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</si>
  <si>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</si>
  <si>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</si>
  <si>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</si>
  <si>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</si>
  <si>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</si>
  <si>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</si>
  <si>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</si>
  <si>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</si>
  <si>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</si>
  <si>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</si>
  <si>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</si>
  <si>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</si>
  <si>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</si>
  <si>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</si>
  <si>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</si>
  <si>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</si>
  <si>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</si>
  <si>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</si>
  <si>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</si>
  <si>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</si>
  <si>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</si>
  <si>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</si>
  <si>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</si>
  <si>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</si>
  <si>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</si>
  <si>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</si>
  <si>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</si>
  <si>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</si>
  <si>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</si>
  <si>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</si>
  <si>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</si>
  <si>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</si>
  <si>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</si>
  <si>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</si>
  <si>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</si>
  <si>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</si>
  <si>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</si>
  <si>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</si>
  <si>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</si>
  <si>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</si>
  <si>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</si>
  <si>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</si>
  <si>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</si>
  <si>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</si>
  <si>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</si>
  <si>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</si>
  <si>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</si>
  <si>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</si>
  <si>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</si>
  <si>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</si>
  <si>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</si>
  <si>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</si>
  <si>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</si>
  <si>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</si>
  <si>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</si>
  <si>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</si>
  <si>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</si>
  <si>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</si>
  <si>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</si>
  <si>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</si>
  <si>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</si>
  <si>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</si>
  <si>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</si>
  <si>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</si>
  <si>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</si>
  <si>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</si>
  <si>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</si>
  <si>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</si>
  <si>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</si>
  <si>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</si>
  <si>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</si>
  <si>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</si>
  <si>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</si>
  <si>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</si>
  <si>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</si>
  <si>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</si>
  <si>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</si>
  <si>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</si>
  <si>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</si>
  <si>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</si>
  <si>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</si>
  <si>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</si>
  <si>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</si>
  <si>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</si>
  <si>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</si>
  <si>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</si>
  <si>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</si>
  <si>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</si>
  <si>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</si>
  <si>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</si>
  <si>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</si>
  <si>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</si>
  <si>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</si>
  <si>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</si>
  <si>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</si>
  <si>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</si>
  <si>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</si>
  <si>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</si>
  <si>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</si>
  <si>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</si>
  <si>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</si>
  <si>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</si>
  <si>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</si>
  <si>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</si>
  <si>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</si>
  <si>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</si>
  <si>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</si>
  <si>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</si>
  <si>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</si>
  <si>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</si>
  <si>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</si>
  <si>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</si>
  <si>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</si>
  <si>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</si>
  <si>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</si>
  <si>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</si>
  <si>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</si>
  <si>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</si>
  <si>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</si>
  <si>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</si>
  <si>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</si>
  <si>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</si>
  <si>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</si>
  <si>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</si>
  <si>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</si>
  <si>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</si>
  <si>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</si>
  <si>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</si>
  <si>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</si>
  <si>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</si>
  <si>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</si>
  <si>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</si>
  <si>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</si>
  <si>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</si>
  <si>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</si>
  <si>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</si>
  <si>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</si>
  <si>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</si>
  <si>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</si>
  <si>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</si>
  <si>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</si>
  <si>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</si>
  <si>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</si>
  <si>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</si>
  <si>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</si>
  <si>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</si>
  <si>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</si>
  <si>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</si>
  <si>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</si>
  <si>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</si>
  <si>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</si>
  <si>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</si>
  <si>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</si>
  <si>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</si>
  <si>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</si>
  <si>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</si>
  <si>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</si>
  <si>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</si>
  <si>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</si>
  <si>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</si>
  <si>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</si>
  <si>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</si>
  <si>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</si>
  <si>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</si>
  <si>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</si>
  <si>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</si>
  <si>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</si>
  <si>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</si>
  <si>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</si>
  <si>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</si>
  <si>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</si>
  <si>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</si>
  <si>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</si>
  <si>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</si>
  <si>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</si>
  <si>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</si>
  <si>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</si>
  <si>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</si>
  <si>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</si>
  <si>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</si>
  <si>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</si>
  <si>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</si>
  <si>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</si>
  <si>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</si>
  <si>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</si>
  <si>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</si>
  <si>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</si>
  <si>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</si>
  <si>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</si>
  <si>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</si>
  <si>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</si>
  <si>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</si>
  <si>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</si>
  <si>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</si>
  <si>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</si>
  <si>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</si>
  <si>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</si>
  <si>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</si>
  <si>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</si>
  <si>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</si>
  <si>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</si>
  <si>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</si>
  <si>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</si>
  <si>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</si>
  <si>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</si>
  <si>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</si>
  <si>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</si>
  <si>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</si>
  <si>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</si>
  <si>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</si>
  <si>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</si>
  <si>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</si>
  <si>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</si>
  <si>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</si>
  <si>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</si>
  <si>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</si>
  <si>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</si>
  <si>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</si>
  <si>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</si>
  <si>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</si>
  <si>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</si>
  <si>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</si>
  <si>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</si>
  <si>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</si>
  <si>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</si>
  <si>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</si>
  <si>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</si>
  <si>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</si>
  <si>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</si>
  <si>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</si>
  <si>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</si>
  <si>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</si>
  <si>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</si>
  <si>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</si>
  <si>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</si>
  <si>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</si>
  <si>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</si>
  <si>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</si>
  <si>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</si>
  <si>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</si>
  <si>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</si>
  <si>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</si>
  <si>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</si>
  <si>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</si>
  <si>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</si>
  <si>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</si>
  <si>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</si>
  <si>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</si>
  <si>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</si>
  <si>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</si>
  <si>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</si>
  <si>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</si>
  <si>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</si>
  <si>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</si>
  <si>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</si>
  <si>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</si>
  <si>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</si>
  <si>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</si>
  <si>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</si>
  <si>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</si>
  <si>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</si>
  <si>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</si>
  <si>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</si>
  <si>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</si>
  <si>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</si>
  <si>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</si>
  <si>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</si>
  <si>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</si>
  <si>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</si>
  <si>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</si>
  <si>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</si>
  <si>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</si>
  <si>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</si>
  <si>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</si>
  <si>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</si>
  <si>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</si>
  <si>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</si>
  <si>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</si>
  <si>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</si>
  <si>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</si>
  <si>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</si>
  <si>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</si>
  <si>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</si>
  <si>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</si>
  <si>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</si>
  <si>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</si>
  <si>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</si>
  <si>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</si>
  <si>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</si>
  <si>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</si>
  <si>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</si>
  <si>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</si>
  <si>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</si>
  <si>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</si>
  <si>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</si>
  <si>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</si>
  <si>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</si>
  <si>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</si>
  <si>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</si>
  <si>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</si>
  <si>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</si>
  <si>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</si>
  <si>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</si>
  <si>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</si>
  <si>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</si>
  <si>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</si>
  <si>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</si>
  <si>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</si>
  <si>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</si>
  <si>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</si>
  <si>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</si>
  <si>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</si>
  <si>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</si>
  <si>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</si>
  <si>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</si>
  <si>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</si>
  <si>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</si>
  <si>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</si>
  <si>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</si>
  <si>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</si>
  <si>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</si>
  <si>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</si>
  <si>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</si>
  <si>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</si>
  <si>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</si>
  <si>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</si>
  <si>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</si>
  <si>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</si>
  <si>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</si>
  <si>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</si>
  <si>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</si>
  <si>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</si>
  <si>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</si>
  <si>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</si>
  <si>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</si>
  <si>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</si>
  <si>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</si>
  <si>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</si>
  <si>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</si>
  <si>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</si>
  <si>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</si>
  <si>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</si>
  <si>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</si>
  <si>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</si>
  <si>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</si>
  <si>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</si>
  <si>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</si>
  <si>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</si>
  <si>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</si>
  <si>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</si>
  <si>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</si>
  <si>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</si>
  <si>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</si>
  <si>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</si>
  <si>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</si>
  <si>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</si>
  <si>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</si>
  <si>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</si>
  <si>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</si>
  <si>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</si>
  <si>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</si>
  <si>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</si>
  <si>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</si>
  <si>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</si>
  <si>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</si>
  <si>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</si>
  <si>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</si>
  <si>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</si>
  <si>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</si>
  <si>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</si>
  <si>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</si>
  <si>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</si>
  <si>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</si>
  <si>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</si>
  <si>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</si>
  <si>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</si>
  <si>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</si>
  <si>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</si>
  <si>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</si>
  <si>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</si>
  <si>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</si>
  <si>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</si>
  <si>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</si>
  <si>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</si>
  <si>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</si>
  <si>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</si>
  <si>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</si>
  <si>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</si>
  <si>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</si>
  <si>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</si>
  <si>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</si>
  <si>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</si>
  <si>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</si>
  <si>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</si>
  <si>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</si>
  <si>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</si>
  <si>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</si>
  <si>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</si>
  <si>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</si>
  <si>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</si>
  <si>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</si>
  <si>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</si>
  <si>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</si>
  <si>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</si>
  <si>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</si>
  <si>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</si>
  <si>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</si>
  <si>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</si>
  <si>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</si>
  <si>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</si>
  <si>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</si>
  <si>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</si>
  <si>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</si>
  <si>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</si>
  <si>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</si>
  <si>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</si>
  <si>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</si>
  <si>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</si>
  <si>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</si>
  <si>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</si>
  <si>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</si>
  <si>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</si>
  <si>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</si>
  <si>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</si>
  <si>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</si>
  <si>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</si>
  <si>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</si>
  <si>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</si>
  <si>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</si>
  <si>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</si>
  <si>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</si>
  <si>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</si>
  <si>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</si>
  <si>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</si>
  <si>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</si>
  <si>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</si>
  <si>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</si>
  <si>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</si>
  <si>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</si>
  <si>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</si>
  <si>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</si>
  <si>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</si>
  <si>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</si>
  <si>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</si>
  <si>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</si>
  <si>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</si>
  <si>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</si>
  <si>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</si>
  <si>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</si>
  <si>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</si>
  <si>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</si>
  <si>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</si>
  <si>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</si>
  <si>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</si>
  <si>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</si>
  <si>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</si>
  <si>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</si>
  <si>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</si>
  <si>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</si>
  <si>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</si>
  <si>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</si>
  <si>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</si>
  <si>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</si>
  <si>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</si>
  <si>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</si>
  <si>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</si>
  <si>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</si>
  <si>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</si>
  <si>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</si>
  <si>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</si>
  <si>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</si>
  <si>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</si>
  <si>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</si>
  <si>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</si>
  <si>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</si>
  <si>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</si>
  <si>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</si>
  <si>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</si>
  <si>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</si>
  <si>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</si>
  <si>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</si>
  <si>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</si>
  <si>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</si>
  <si>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</si>
  <si>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</si>
  <si>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</si>
  <si>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</si>
  <si>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</si>
  <si>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</si>
  <si>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</si>
  <si>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</si>
  <si>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</si>
  <si>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</si>
  <si>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</si>
  <si>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</si>
  <si>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</si>
  <si>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</si>
  <si>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</si>
  <si>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</si>
  <si>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</si>
  <si>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</si>
  <si>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</si>
  <si>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</si>
  <si>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</si>
  <si>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</si>
  <si>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</si>
  <si>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</si>
  <si>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</si>
  <si>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</si>
  <si>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</si>
  <si>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</si>
  <si>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</si>
  <si>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</si>
  <si>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</si>
  <si>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</si>
  <si>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</si>
  <si>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</si>
  <si>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</si>
  <si>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</si>
  <si>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</si>
  <si>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</si>
  <si>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</si>
  <si>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</si>
  <si>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</si>
  <si>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</si>
  <si>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</si>
  <si>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</si>
  <si>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</si>
  <si>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</si>
  <si>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</si>
  <si>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</si>
  <si>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</si>
  <si>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</si>
  <si>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</si>
  <si>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</si>
  <si>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</si>
  <si>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</si>
  <si>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</si>
  <si>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</si>
  <si>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</si>
  <si>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</si>
  <si>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</si>
  <si>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</si>
  <si>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</si>
  <si>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</si>
  <si>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</si>
  <si>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</si>
  <si>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</si>
  <si>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</si>
  <si>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</si>
  <si>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</si>
  <si>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</si>
  <si>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</si>
  <si>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</si>
  <si>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</si>
  <si>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</si>
  <si>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</si>
  <si>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</si>
  <si>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</si>
  <si>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</si>
  <si>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</si>
  <si>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</si>
  <si>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</si>
  <si>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</si>
  <si>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</si>
  <si>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</si>
  <si>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</si>
  <si>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</si>
  <si>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</si>
  <si>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</si>
  <si>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</si>
  <si>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</si>
  <si>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</si>
  <si>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</si>
  <si>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</si>
  <si>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</si>
  <si>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</si>
  <si>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</si>
  <si>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</si>
  <si>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</si>
  <si>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</si>
  <si>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</si>
  <si>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</si>
  <si>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</si>
  <si>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</si>
  <si>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</si>
  <si>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</si>
  <si>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</si>
  <si>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</si>
  <si>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</si>
  <si>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</si>
  <si>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</si>
  <si>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</si>
  <si>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</si>
  <si>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</si>
  <si>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</si>
  <si>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</si>
  <si>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</si>
  <si>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</si>
  <si>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</si>
  <si>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</si>
  <si>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</si>
  <si>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</si>
  <si>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</si>
  <si>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</si>
  <si>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</si>
  <si>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</si>
  <si>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</si>
  <si>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</si>
  <si>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</si>
  <si>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</si>
  <si>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</si>
  <si>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</si>
  <si>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</si>
  <si>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</si>
  <si>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</si>
  <si>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</si>
  <si>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</si>
  <si>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</si>
  <si>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</si>
  <si>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</si>
  <si>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</si>
  <si>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</si>
  <si>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</si>
  <si>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</si>
  <si>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</si>
  <si>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</si>
  <si>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</si>
  <si>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</si>
  <si>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</si>
  <si>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</si>
  <si>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</si>
  <si>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</si>
  <si>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</si>
  <si>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</si>
  <si>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</si>
  <si>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</si>
  <si>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</si>
  <si>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</si>
  <si>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</si>
  <si>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</si>
  <si>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</si>
  <si>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</si>
  <si>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</si>
  <si>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</si>
  <si>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</si>
  <si>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</si>
  <si>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</si>
  <si>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</si>
  <si>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</si>
  <si>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</si>
  <si>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</si>
  <si>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</si>
  <si>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</si>
  <si>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</si>
  <si>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</si>
  <si>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</si>
  <si>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</si>
  <si>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</si>
  <si>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</si>
  <si>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</si>
  <si>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</si>
  <si>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</si>
  <si>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</si>
  <si>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</si>
  <si>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</si>
  <si>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</si>
  <si>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</si>
  <si>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</si>
  <si>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</si>
  <si>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</si>
  <si>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</si>
  <si>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</si>
  <si>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</si>
  <si>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</si>
  <si>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</si>
  <si>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</si>
  <si>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</si>
  <si>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</si>
  <si>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</si>
  <si>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</si>
  <si>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</si>
  <si>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</si>
  <si>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</si>
  <si>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</si>
  <si>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</si>
  <si>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</si>
  <si>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</si>
  <si>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</si>
  <si>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</si>
  <si>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</si>
  <si>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</si>
  <si>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</si>
  <si>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</si>
  <si>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</si>
  <si>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</si>
  <si>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</si>
  <si>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</si>
  <si>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</si>
  <si>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</si>
  <si>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</si>
  <si>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</si>
  <si>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</si>
  <si>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</si>
  <si>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</si>
  <si>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</si>
  <si>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</si>
  <si>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</si>
  <si>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</si>
  <si>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</si>
  <si>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</si>
  <si>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</si>
  <si>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</si>
  <si>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</si>
  <si>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</si>
  <si>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</si>
  <si>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</si>
  <si>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</si>
  <si>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</si>
  <si>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</si>
  <si>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</si>
  <si>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</si>
  <si>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</si>
  <si>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</si>
  <si>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</si>
  <si>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</si>
  <si>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</si>
  <si>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</si>
  <si>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</si>
  <si>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</si>
  <si>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</si>
  <si>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</si>
  <si>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</si>
  <si>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</si>
  <si>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</si>
  <si>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</si>
  <si>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</si>
  <si>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</si>
  <si>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</si>
  <si>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</si>
  <si>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</si>
  <si>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</si>
  <si>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</si>
  <si>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</si>
  <si>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</si>
  <si>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</si>
  <si>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</si>
  <si>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</si>
  <si>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</si>
  <si>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</si>
  <si>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</si>
  <si>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</si>
  <si>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</si>
  <si>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</si>
  <si>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</si>
  <si>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</si>
  <si>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</si>
  <si>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</si>
  <si>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</si>
  <si>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</si>
  <si>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</si>
  <si>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</si>
  <si>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</si>
  <si>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</si>
  <si>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</si>
  <si>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</si>
  <si>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</si>
  <si>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</si>
  <si>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</si>
  <si>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</si>
  <si>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</si>
  <si>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</si>
  <si>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</si>
  <si>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</si>
  <si>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</si>
  <si>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</si>
  <si>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</si>
  <si>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</si>
  <si>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</si>
  <si>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</si>
  <si>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</si>
  <si>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</si>
  <si>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</si>
  <si>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</si>
  <si>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</si>
  <si>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</si>
  <si>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</si>
  <si>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</si>
  <si>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</si>
  <si>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</si>
  <si>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</si>
  <si>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</si>
  <si>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</si>
  <si>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</si>
  <si>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</si>
  <si>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</si>
  <si>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</si>
  <si>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</si>
  <si>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</si>
  <si>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</si>
  <si>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</si>
  <si>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</si>
  <si>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</si>
  <si>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</si>
  <si>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</si>
  <si>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</si>
  <si>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</si>
  <si>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</si>
  <si>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</si>
  <si>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</si>
  <si>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</si>
  <si>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</si>
  <si>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</si>
  <si>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</si>
  <si>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</si>
  <si>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</si>
  <si>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</si>
  <si>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</si>
  <si>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</si>
  <si>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</si>
  <si>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</si>
  <si>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</si>
  <si>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</si>
  <si>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</si>
  <si>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</si>
  <si>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</si>
  <si>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</si>
  <si>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</si>
  <si>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</si>
  <si>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</si>
  <si>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</si>
  <si>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</si>
  <si>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</si>
  <si>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</si>
  <si>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</si>
  <si>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</si>
  <si>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</si>
  <si>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</si>
  <si>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</si>
  <si>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</si>
  <si>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</si>
  <si>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</si>
  <si>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</si>
  <si>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</si>
  <si>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</si>
  <si>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</si>
  <si>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</si>
  <si>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</si>
  <si>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</si>
  <si>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</si>
  <si>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</si>
  <si>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</si>
  <si>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</si>
  <si>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</si>
  <si>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</si>
  <si>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</si>
  <si>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</si>
  <si>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</si>
  <si>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</si>
  <si>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</si>
  <si>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</si>
  <si>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</si>
  <si>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</si>
  <si>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</si>
  <si>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</si>
  <si>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</si>
  <si>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</si>
  <si>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</si>
  <si>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</si>
  <si>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</si>
  <si>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</si>
  <si>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</si>
  <si>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</si>
  <si>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</si>
  <si>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</si>
  <si>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</si>
  <si>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</si>
  <si>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</si>
  <si>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</si>
  <si>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</si>
  <si>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</si>
  <si>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</si>
  <si>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</si>
  <si>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</si>
  <si>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</si>
  <si>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</si>
  <si>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</si>
  <si>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</si>
  <si>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</si>
  <si>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</si>
  <si>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</si>
  <si>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</si>
  <si>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</si>
  <si>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</si>
  <si>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</si>
  <si>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</si>
  <si>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</si>
  <si>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</si>
  <si>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</si>
  <si>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</si>
  <si>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</si>
  <si>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</si>
  <si>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</si>
  <si>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</si>
  <si>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</si>
  <si>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</si>
  <si>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</si>
  <si>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</si>
  <si>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</si>
  <si>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</si>
  <si>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</si>
  <si>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</si>
  <si>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</si>
  <si>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</si>
  <si>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</si>
  <si>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</si>
  <si>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</si>
  <si>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</si>
  <si>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</si>
  <si>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</si>
  <si>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</si>
  <si>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</si>
  <si>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</si>
  <si>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</si>
  <si>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</si>
  <si>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</si>
  <si>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</si>
  <si>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</si>
  <si>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</si>
  <si>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</si>
  <si>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</si>
  <si>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</si>
  <si>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</si>
  <si>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</si>
  <si>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</si>
  <si>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</si>
  <si>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</si>
  <si>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</si>
  <si>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</si>
  <si>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</si>
  <si>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</si>
  <si>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</si>
  <si>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</si>
  <si>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</si>
  <si>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</si>
  <si>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</si>
  <si>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</si>
  <si>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</si>
  <si>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</si>
  <si>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</si>
  <si>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</si>
  <si>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</si>
  <si>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</si>
  <si>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</si>
  <si>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</si>
  <si>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</si>
  <si>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</si>
  <si>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</si>
  <si>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</si>
  <si>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</si>
  <si>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</si>
  <si>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</si>
  <si>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</si>
  <si>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</si>
  <si>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</si>
  <si>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</si>
  <si>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</si>
  <si>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</si>
  <si>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</si>
  <si>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</si>
  <si>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</si>
  <si>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</si>
  <si>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</si>
  <si>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</si>
  <si>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</si>
  <si>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</si>
  <si>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</si>
  <si>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</si>
  <si>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</si>
  <si>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</si>
  <si>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</si>
  <si>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</si>
  <si>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</si>
  <si>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</si>
  <si>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</si>
  <si>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</si>
  <si>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</si>
  <si>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</si>
  <si>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</si>
  <si>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</si>
  <si>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</si>
  <si>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</si>
  <si>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</si>
  <si>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</si>
  <si>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</si>
  <si>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</si>
  <si>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</si>
  <si>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</si>
  <si>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</si>
  <si>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</si>
  <si>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</si>
  <si>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</si>
  <si>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</si>
  <si>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</si>
  <si>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</si>
  <si>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</si>
  <si>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</si>
  <si>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</si>
  <si>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</si>
  <si>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</si>
  <si>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</si>
  <si>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</si>
  <si>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</si>
  <si>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</si>
  <si>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</si>
  <si>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</si>
  <si>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</si>
  <si>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</si>
  <si>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</si>
  <si>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</si>
  <si>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</si>
  <si>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</si>
  <si>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</si>
  <si>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</si>
  <si>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</si>
  <si>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</si>
  <si>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</si>
  <si>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</si>
  <si>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</si>
  <si>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</si>
  <si>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</si>
  <si>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</si>
  <si>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</si>
  <si>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</si>
  <si>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</si>
  <si>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</si>
  <si>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</si>
  <si>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</si>
  <si>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</si>
  <si>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</si>
  <si>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</si>
  <si>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</si>
  <si>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</si>
  <si>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</si>
  <si>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</si>
  <si>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</si>
  <si>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</si>
  <si>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</si>
  <si>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</si>
  <si>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</si>
  <si>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</si>
  <si>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</si>
  <si>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</si>
  <si>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</si>
  <si>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</si>
  <si>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</si>
  <si>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</si>
  <si>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</si>
  <si>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</si>
  <si>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</si>
  <si>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</si>
  <si>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</si>
  <si>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</si>
  <si>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</si>
  <si>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</si>
  <si>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</si>
  <si>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</si>
  <si>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</si>
  <si>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</si>
  <si>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</si>
  <si>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</si>
  <si>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</si>
  <si>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</si>
  <si>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</si>
  <si>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</si>
  <si>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</si>
  <si>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</si>
  <si>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</si>
  <si>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</si>
  <si>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</si>
  <si>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</si>
  <si>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</si>
  <si>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</si>
  <si>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</si>
  <si>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</si>
  <si>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</si>
  <si>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</si>
  <si>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</si>
  <si>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</si>
  <si>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</si>
  <si>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</si>
  <si>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</si>
  <si>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</si>
  <si>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</si>
  <si>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</si>
  <si>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</si>
  <si>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</si>
  <si>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</si>
  <si>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</si>
  <si>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</si>
  <si>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</si>
  <si>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</si>
  <si>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</si>
  <si>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</si>
  <si>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</si>
  <si>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</si>
  <si>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</si>
  <si>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</si>
  <si>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</si>
  <si>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</si>
  <si>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</si>
  <si>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</si>
  <si>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</si>
  <si>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</si>
  <si>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</si>
  <si>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</si>
  <si>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</si>
  <si>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</si>
  <si>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</si>
  <si>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</si>
  <si>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</si>
  <si>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</si>
  <si>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</si>
  <si>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</si>
  <si>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</si>
  <si>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</si>
  <si>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</si>
  <si>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</si>
  <si>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</si>
  <si>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</si>
  <si>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</si>
  <si>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</si>
  <si>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</si>
  <si>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</si>
  <si>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</si>
  <si>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</si>
  <si>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</si>
  <si>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</si>
  <si>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</si>
  <si>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</si>
  <si>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</si>
  <si>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</si>
  <si>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</si>
  <si>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</si>
  <si>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</si>
  <si>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</si>
  <si>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</si>
  <si>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</si>
  <si>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</si>
  <si>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</si>
  <si>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</si>
  <si>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</si>
  <si>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</si>
  <si>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</si>
  <si>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</si>
  <si>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</si>
  <si>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</si>
  <si>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</si>
  <si>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</si>
  <si>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</si>
  <si>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</si>
  <si>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</si>
  <si>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</si>
  <si>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</si>
  <si>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</si>
  <si>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</si>
  <si>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</si>
  <si>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</si>
  <si>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</si>
  <si>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</si>
  <si>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</si>
  <si>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</si>
  <si>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</si>
  <si>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</si>
  <si>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</si>
  <si>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</si>
  <si>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</si>
  <si>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</si>
  <si>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</si>
  <si>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</si>
  <si>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</si>
  <si>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</si>
  <si>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</si>
  <si>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</si>
  <si>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</si>
  <si>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</si>
  <si>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</si>
  <si>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</si>
  <si>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</si>
  <si>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</si>
  <si>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</si>
  <si>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</si>
  <si>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</si>
  <si>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</si>
  <si>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</si>
  <si>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</si>
  <si>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</si>
  <si>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</si>
  <si>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</si>
  <si>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</si>
  <si>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</si>
  <si>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</si>
  <si>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</si>
  <si>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</si>
  <si>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</si>
  <si>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</si>
  <si>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</si>
  <si>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</si>
  <si>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</si>
  <si>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</si>
  <si>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</si>
  <si>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</si>
  <si>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</si>
  <si>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</si>
  <si>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</si>
  <si>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</si>
  <si>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</si>
  <si>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</si>
  <si>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</si>
  <si>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</si>
  <si>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</si>
  <si>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</si>
  <si>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</si>
  <si>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</si>
  <si>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</si>
  <si>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</si>
  <si>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</si>
  <si>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</si>
  <si>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</si>
  <si>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</si>
  <si>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</si>
  <si>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</si>
  <si>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</si>
  <si>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</si>
  <si>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</si>
  <si>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</si>
  <si>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</si>
  <si>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</si>
  <si>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</si>
  <si>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</si>
  <si>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</si>
  <si>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</si>
  <si>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</si>
  <si>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</si>
  <si>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</si>
  <si>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</si>
  <si>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</si>
  <si>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</si>
  <si>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</si>
  <si>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</si>
  <si>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</si>
  <si>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</si>
  <si>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</si>
  <si>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</si>
  <si>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</si>
  <si>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</si>
  <si>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</si>
  <si>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</si>
  <si>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</si>
  <si>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</si>
  <si>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</si>
  <si>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</si>
  <si>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</si>
  <si>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</si>
  <si>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</si>
  <si>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</si>
  <si>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</si>
  <si>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</si>
  <si>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</si>
  <si>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</si>
  <si>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</si>
  <si>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</si>
  <si>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</si>
  <si>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</si>
  <si>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</si>
  <si>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</si>
  <si>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</si>
  <si>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</si>
  <si>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</si>
  <si>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</si>
  <si>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</si>
  <si>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</si>
  <si>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</si>
  <si>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</si>
  <si>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</si>
  <si>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</si>
  <si>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</si>
  <si>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</si>
  <si>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</si>
  <si>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</si>
  <si>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</si>
  <si>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</si>
  <si>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</si>
  <si>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</si>
  <si>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</si>
  <si>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</si>
  <si>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</si>
  <si>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</si>
  <si>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</si>
  <si>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</si>
  <si>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</si>
  <si>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</si>
  <si>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</si>
  <si>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</si>
  <si>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</si>
  <si>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</si>
  <si>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</si>
  <si>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</si>
  <si>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</si>
  <si>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</si>
  <si>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</si>
  <si>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</si>
  <si>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</si>
  <si>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</si>
  <si>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</si>
  <si>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</si>
  <si>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</si>
  <si>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</si>
  <si>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</si>
  <si>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</si>
  <si>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</si>
  <si>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</si>
  <si>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</si>
  <si>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</si>
  <si>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</si>
  <si>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</si>
  <si>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</si>
  <si>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</si>
  <si>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</si>
  <si>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</si>
  <si>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</si>
  <si>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</si>
  <si>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</si>
  <si>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</si>
  <si>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</si>
  <si>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</si>
  <si>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</si>
  <si>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</si>
  <si>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</si>
  <si>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</si>
  <si>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</si>
  <si>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</si>
  <si>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</si>
  <si>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</si>
  <si>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</si>
  <si>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</si>
  <si>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</si>
  <si>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</si>
  <si>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</si>
  <si>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</si>
  <si>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</si>
  <si>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</si>
  <si>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</si>
  <si>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</si>
  <si>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</si>
  <si>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</si>
  <si>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</si>
  <si>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</si>
  <si>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</si>
  <si>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</si>
  <si>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</si>
  <si>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</si>
  <si>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</si>
  <si>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</si>
  <si>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</si>
  <si>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</si>
  <si>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</si>
  <si>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</si>
  <si>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</si>
  <si>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</si>
  <si>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</si>
  <si>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</si>
  <si>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</si>
  <si>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</si>
  <si>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</si>
  <si>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</si>
  <si>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</si>
  <si>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</si>
  <si>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</si>
  <si>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</si>
  <si>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</si>
  <si>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</si>
  <si>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</si>
  <si>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</si>
  <si>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</si>
  <si>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</si>
  <si>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</si>
  <si>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</si>
  <si>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</si>
  <si>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</si>
  <si>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</si>
  <si>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</si>
  <si>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</si>
  <si>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</si>
  <si>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</si>
  <si>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</si>
  <si>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</si>
  <si>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</si>
  <si>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</si>
  <si>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</si>
  <si>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</si>
  <si>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</si>
  <si>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</si>
  <si>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</si>
  <si>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</si>
  <si>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</si>
  <si>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</si>
  <si>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</si>
  <si>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</si>
  <si>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</si>
  <si>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</si>
  <si>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</si>
  <si>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</si>
  <si>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</si>
  <si>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</si>
  <si>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</si>
  <si>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</si>
  <si>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</si>
  <si>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</si>
  <si>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</si>
  <si>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</si>
  <si>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</si>
  <si>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</si>
  <si>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</si>
  <si>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</si>
  <si>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</si>
  <si>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</si>
  <si>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</si>
  <si>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</si>
  <si>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</si>
  <si>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</si>
  <si>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</si>
  <si>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</si>
  <si>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</si>
  <si>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</si>
  <si>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</si>
  <si>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</si>
  <si>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</si>
  <si>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</si>
  <si>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</si>
  <si>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</si>
  <si>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</si>
  <si>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</si>
  <si>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</si>
  <si>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</si>
  <si>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</si>
  <si>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</si>
  <si>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</si>
  <si>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</si>
  <si>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</si>
  <si>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</si>
  <si>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</si>
  <si>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</si>
  <si>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</si>
  <si>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</si>
  <si>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</si>
  <si>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</si>
  <si>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</si>
  <si>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</si>
  <si>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</si>
  <si>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</si>
  <si>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</si>
  <si>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</si>
  <si>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</si>
  <si>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</si>
  <si>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</si>
  <si>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</si>
  <si>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</si>
  <si>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</si>
  <si>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</si>
  <si>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</si>
  <si>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</si>
  <si>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</si>
  <si>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</si>
  <si>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</si>
  <si>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</si>
  <si>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</si>
  <si>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</si>
  <si>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</si>
  <si>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</si>
  <si>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</si>
  <si>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</si>
  <si>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</si>
  <si>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</si>
  <si>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</si>
  <si>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</si>
  <si>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</si>
  <si>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</si>
  <si>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</si>
  <si>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</si>
  <si>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</si>
  <si>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</si>
  <si>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</si>
  <si>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</si>
  <si>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</si>
  <si>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</si>
  <si>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</si>
  <si>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</si>
  <si>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</si>
  <si>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</si>
  <si>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</si>
  <si>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</si>
  <si>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</si>
  <si>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</si>
  <si>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</si>
  <si>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</si>
  <si>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</si>
  <si>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</si>
  <si>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</si>
  <si>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</si>
  <si>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</si>
  <si>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</si>
  <si>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</si>
  <si>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</si>
  <si>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</si>
  <si>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</si>
  <si>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</si>
  <si>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</si>
  <si>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</si>
  <si>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</si>
  <si>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</si>
  <si>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</si>
  <si>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</si>
  <si>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</si>
  <si>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</si>
  <si>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</si>
  <si>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</si>
  <si>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</si>
  <si>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</si>
  <si>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</si>
  <si>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</si>
  <si>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</si>
  <si>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</si>
  <si>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</si>
  <si>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</si>
  <si>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</si>
  <si>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</si>
  <si>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</si>
  <si>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</si>
  <si>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</si>
  <si>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</si>
  <si>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</si>
  <si>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</si>
  <si>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</si>
  <si>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</si>
  <si>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</si>
  <si>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</si>
  <si>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</si>
  <si>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</si>
  <si>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</si>
  <si>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</si>
  <si>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</si>
  <si>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</si>
  <si>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</si>
  <si>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</si>
  <si>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</si>
  <si>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</si>
  <si>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</si>
  <si>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</si>
  <si>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</si>
  <si>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</si>
  <si>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</si>
  <si>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</si>
  <si>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</si>
  <si>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</si>
  <si>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</si>
  <si>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</si>
  <si>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</si>
  <si>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</si>
  <si>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</si>
  <si>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</si>
  <si>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</si>
  <si>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</si>
  <si>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</si>
  <si>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</si>
  <si>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</si>
  <si>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</si>
  <si>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</si>
  <si>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</si>
  <si>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</si>
  <si>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</si>
  <si>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</si>
  <si>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</si>
  <si>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</si>
  <si>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</si>
  <si>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</si>
  <si>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</si>
  <si>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</si>
  <si>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</si>
  <si>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</si>
  <si>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</si>
  <si>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</si>
  <si>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</si>
  <si>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</si>
  <si>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</si>
  <si>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</si>
  <si>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</si>
  <si>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</si>
  <si>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</si>
  <si>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</si>
  <si>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</si>
  <si>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</si>
  <si>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</si>
  <si>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</si>
  <si>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</si>
  <si>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</si>
  <si>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</si>
  <si>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</si>
  <si>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</si>
  <si>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</si>
  <si>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</si>
  <si>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</si>
  <si>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</si>
  <si>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</si>
  <si>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</si>
  <si>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</si>
  <si>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</si>
  <si>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</si>
  <si>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</si>
  <si>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</si>
  <si>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</si>
  <si>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</si>
  <si>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</si>
  <si>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</si>
  <si>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</si>
  <si>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</si>
  <si>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</si>
  <si>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</si>
  <si>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</si>
  <si>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</si>
  <si>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</si>
  <si>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</si>
  <si>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</si>
  <si>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</si>
  <si>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</si>
  <si>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</si>
  <si>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</si>
  <si>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</si>
  <si>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</si>
  <si>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</si>
  <si>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</si>
  <si>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</si>
  <si>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</si>
  <si>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</si>
  <si>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</si>
  <si>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</si>
  <si>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</si>
  <si>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</si>
  <si>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</si>
  <si>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</si>
  <si>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</si>
  <si>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</si>
  <si>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</si>
  <si>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</si>
  <si>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</si>
  <si>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</si>
  <si>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</si>
  <si>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</si>
  <si>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</si>
  <si>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</si>
  <si>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</si>
  <si>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</si>
  <si>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</si>
  <si>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</si>
  <si>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</si>
  <si>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</si>
  <si>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</si>
  <si>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</si>
  <si>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</si>
  <si>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</si>
  <si>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</si>
  <si>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</si>
  <si>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</si>
  <si>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</si>
  <si>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</si>
  <si>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</si>
  <si>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</si>
  <si>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</si>
  <si>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</si>
  <si>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</si>
  <si>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</si>
  <si>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</si>
  <si>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</si>
  <si>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</si>
  <si>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</si>
  <si>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</si>
  <si>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</si>
  <si>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</si>
  <si>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</si>
  <si>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</si>
  <si>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</si>
  <si>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</si>
  <si>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</si>
  <si>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</si>
  <si>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</si>
  <si>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</si>
  <si>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</si>
  <si>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</si>
  <si>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</si>
  <si>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</si>
  <si>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</si>
  <si>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</si>
  <si>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</si>
  <si>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</si>
  <si>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</si>
  <si>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</si>
  <si>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</si>
  <si>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</si>
  <si>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</si>
  <si>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</si>
  <si>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</si>
  <si>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</si>
  <si>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</si>
  <si>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</si>
  <si>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</si>
  <si>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</si>
  <si>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</si>
  <si>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</si>
  <si>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</si>
  <si>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</si>
  <si>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</si>
  <si>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</si>
  <si>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</si>
  <si>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</si>
  <si>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</si>
  <si>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</si>
  <si>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</si>
  <si>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</si>
  <si>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</si>
  <si>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</si>
  <si>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</si>
  <si>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</si>
  <si>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</si>
  <si>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</si>
  <si>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</si>
  <si>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</si>
  <si>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</si>
  <si>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</si>
  <si>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</si>
  <si>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</si>
  <si>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</si>
  <si>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</si>
  <si>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</si>
  <si>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</si>
  <si>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</si>
  <si>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</si>
  <si>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</si>
  <si>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</si>
  <si>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</si>
  <si>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</si>
  <si>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</si>
  <si>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</si>
  <si>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</si>
  <si>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</si>
  <si>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</si>
  <si>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</si>
  <si>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</si>
  <si>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</si>
  <si>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</si>
  <si>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</si>
  <si>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</si>
  <si>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</si>
  <si>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</si>
  <si>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</si>
  <si>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</si>
  <si>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</si>
  <si>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</si>
  <si>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</si>
  <si>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</si>
  <si>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</si>
  <si>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</si>
  <si>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</si>
  <si>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</si>
  <si>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</si>
  <si>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</si>
  <si>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</si>
  <si>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</si>
  <si>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</si>
  <si>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</si>
  <si>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</si>
  <si>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</si>
  <si>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</si>
  <si>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</si>
  <si>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</si>
  <si>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</si>
  <si>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</si>
  <si>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</si>
  <si>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</si>
  <si>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</si>
  <si>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</si>
  <si>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</si>
  <si>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</si>
  <si>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</si>
  <si>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</si>
  <si>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</si>
  <si>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</si>
  <si>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</si>
  <si>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</si>
  <si>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</si>
  <si>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</si>
  <si>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</si>
  <si>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</si>
  <si>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</si>
  <si>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</si>
  <si>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</si>
  <si>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</si>
  <si>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</si>
  <si>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</si>
  <si>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</si>
  <si>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</si>
  <si>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</si>
  <si>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</si>
  <si>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</si>
  <si>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</si>
  <si>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</si>
  <si>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</si>
  <si>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</si>
  <si>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</si>
  <si>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</si>
  <si>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</si>
  <si>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</si>
  <si>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</si>
  <si>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</si>
  <si>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</si>
  <si>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</si>
  <si>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</si>
  <si>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</si>
  <si>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</si>
  <si>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</si>
  <si>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</si>
  <si>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</si>
  <si>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</si>
  <si>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</si>
  <si>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</si>
  <si>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</si>
  <si>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</si>
  <si>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</si>
  <si>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</si>
  <si>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</si>
  <si>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</si>
  <si>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</si>
  <si>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</si>
  <si>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</si>
  <si>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</si>
  <si>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</si>
  <si>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</si>
  <si>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</si>
  <si>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</si>
  <si>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</si>
  <si>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</si>
  <si>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</si>
  <si>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</si>
  <si>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</si>
  <si>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</si>
  <si>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</si>
  <si>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</si>
  <si>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</si>
  <si>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</si>
  <si>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</si>
  <si>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</si>
  <si>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</si>
  <si>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</si>
  <si>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</si>
  <si>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</si>
  <si>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</si>
  <si>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</si>
  <si>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</si>
  <si>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</si>
  <si>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</si>
  <si>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</si>
  <si>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</si>
  <si>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</si>
  <si>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</si>
  <si>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</si>
  <si>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</si>
  <si>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</si>
  <si>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</si>
  <si>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</si>
  <si>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</si>
  <si>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</si>
  <si>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</si>
  <si>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</si>
  <si>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</si>
  <si>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</si>
  <si>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</si>
  <si>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</si>
  <si>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</si>
  <si>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</si>
  <si>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</si>
  <si>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</si>
  <si>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</si>
  <si>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</si>
  <si>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</si>
  <si>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</si>
  <si>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</si>
  <si>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</si>
  <si>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</si>
  <si>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</si>
  <si>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</si>
  <si>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</si>
  <si>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</si>
  <si>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</si>
  <si>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</si>
  <si>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</si>
  <si>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</si>
  <si>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</si>
  <si>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</si>
  <si>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</si>
  <si>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</si>
  <si>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</si>
  <si>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</si>
  <si>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</si>
  <si>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</si>
  <si>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</si>
  <si>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</si>
  <si>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</si>
  <si>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</si>
  <si>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</si>
  <si>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</si>
  <si>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</si>
  <si>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</si>
  <si>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</si>
  <si>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</si>
  <si>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</si>
  <si>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</si>
  <si>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</si>
  <si>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</si>
  <si>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</si>
  <si>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</si>
  <si>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</si>
  <si>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</si>
  <si>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</si>
  <si>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</si>
  <si>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</si>
  <si>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</si>
  <si>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</si>
  <si>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</si>
  <si>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</si>
  <si>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</si>
  <si>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</si>
  <si>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</si>
  <si>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</si>
  <si>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</si>
  <si>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</si>
  <si>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</si>
  <si>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</si>
  <si>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</si>
  <si>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</si>
  <si>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</si>
  <si>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</si>
  <si>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</si>
  <si>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</si>
  <si>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</si>
  <si>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</si>
  <si>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</si>
  <si>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</si>
  <si>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</si>
  <si>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</si>
  <si>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</si>
  <si>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</si>
  <si>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</si>
  <si>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</si>
  <si>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</si>
  <si>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</si>
  <si>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</si>
  <si>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</si>
  <si>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</si>
  <si>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</si>
  <si>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</si>
  <si>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</si>
  <si>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</si>
  <si>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</si>
  <si>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</si>
  <si>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</si>
  <si>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</si>
  <si>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</si>
  <si>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</si>
  <si>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</si>
  <si>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</si>
  <si>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</si>
  <si>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</si>
  <si>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</si>
  <si>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</si>
  <si>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</si>
  <si>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</si>
  <si>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</si>
  <si>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</si>
  <si>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</si>
  <si>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</si>
  <si>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</si>
  <si>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</si>
  <si>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</si>
  <si>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</si>
  <si>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</si>
  <si>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</si>
  <si>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</si>
  <si>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</si>
  <si>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</si>
  <si>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</si>
  <si>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</si>
  <si>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</si>
  <si>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</si>
  <si>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</si>
  <si>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</si>
  <si>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</si>
  <si>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</si>
  <si>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</si>
  <si>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</si>
  <si>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</si>
  <si>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</si>
  <si>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</si>
  <si>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</si>
  <si>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</si>
  <si>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</si>
  <si>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</si>
  <si>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</si>
  <si>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</si>
  <si>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</si>
  <si>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</si>
  <si>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</si>
  <si>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</si>
  <si>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</si>
  <si>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</si>
  <si>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</si>
  <si>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</si>
  <si>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</si>
  <si>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</si>
  <si>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</si>
  <si>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</si>
  <si>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</si>
  <si>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</si>
  <si>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</si>
  <si>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</si>
  <si>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</si>
  <si>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</si>
  <si>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</si>
  <si>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</si>
  <si>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</si>
  <si>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</si>
  <si>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</si>
  <si>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</si>
  <si>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</si>
  <si>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</si>
  <si>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</si>
  <si>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</si>
  <si>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</si>
  <si>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</si>
  <si>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</si>
  <si>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</si>
  <si>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</si>
  <si>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</si>
  <si>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</si>
  <si>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</si>
  <si>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</si>
  <si>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</si>
  <si>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</si>
  <si>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</si>
  <si>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</si>
  <si>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</si>
  <si>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</si>
  <si>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</si>
  <si>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</si>
  <si>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</si>
  <si>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</si>
  <si>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</si>
  <si>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</si>
  <si>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</si>
  <si>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</si>
  <si>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</si>
  <si>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</si>
  <si>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</si>
  <si>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</si>
  <si>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</si>
  <si>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</si>
  <si>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</si>
  <si>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</si>
  <si>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</si>
  <si>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</si>
  <si>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</si>
  <si>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</si>
  <si>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</si>
  <si>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</si>
  <si>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</si>
  <si>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</si>
  <si>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</si>
  <si>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</si>
  <si>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</si>
  <si>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</si>
  <si>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</si>
  <si>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</si>
  <si>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</si>
  <si>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</si>
  <si>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</si>
  <si>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</si>
  <si>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</si>
  <si>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</si>
  <si>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</si>
  <si>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</si>
  <si>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</si>
  <si>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</si>
  <si>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</si>
  <si>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</si>
  <si>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</si>
  <si>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</si>
  <si>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</si>
  <si>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</si>
  <si>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</si>
  <si>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</si>
  <si>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</si>
  <si>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</si>
  <si>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</si>
  <si>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</si>
  <si>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</si>
  <si>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</si>
  <si>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</si>
  <si>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</si>
  <si>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</si>
  <si>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</si>
  <si>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</si>
  <si>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</si>
  <si>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</si>
  <si>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</si>
  <si>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</si>
  <si>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</si>
  <si>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</si>
  <si>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</si>
  <si>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</si>
  <si>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</si>
  <si>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</si>
  <si>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</si>
  <si>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</si>
  <si>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</si>
  <si>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</si>
  <si>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</si>
  <si>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</si>
  <si>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</si>
  <si>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</si>
  <si>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</si>
  <si>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</si>
  <si>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</si>
  <si>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</si>
  <si>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</si>
  <si>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</si>
  <si>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</si>
  <si>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</si>
  <si>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</si>
  <si>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</si>
  <si>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</si>
  <si>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</si>
  <si>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</si>
  <si>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</si>
  <si>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</si>
  <si>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</si>
  <si>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</si>
  <si>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</si>
  <si>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</si>
  <si>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</si>
  <si>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</si>
  <si>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</si>
  <si>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</si>
  <si>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</si>
  <si>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</si>
  <si>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</si>
  <si>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</si>
  <si>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</si>
  <si>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</si>
  <si>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</si>
  <si>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</si>
  <si>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</si>
  <si>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</si>
  <si>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</si>
  <si>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</si>
  <si>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</si>
  <si>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</si>
  <si>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</si>
  <si>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</si>
  <si>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</si>
  <si>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</si>
  <si>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</si>
  <si>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</si>
  <si>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</si>
  <si>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</si>
  <si>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</si>
  <si>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</si>
  <si>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</si>
  <si>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</si>
  <si>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</si>
  <si>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</si>
  <si>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</si>
  <si>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</si>
  <si>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</si>
  <si>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</si>
  <si>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</si>
  <si>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</si>
  <si>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</si>
  <si>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</si>
  <si>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</si>
  <si>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</si>
  <si>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</si>
  <si>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</si>
  <si>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</si>
  <si>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</si>
  <si>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</si>
  <si>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</si>
  <si>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</si>
  <si>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</si>
  <si>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</si>
  <si>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</si>
  <si>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</si>
  <si>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</si>
  <si>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</si>
  <si>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</si>
  <si>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</si>
  <si>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</si>
  <si>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</si>
  <si>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</si>
  <si>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</si>
  <si>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</si>
  <si>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</si>
  <si>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</si>
  <si>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</si>
  <si>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</si>
  <si>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</si>
  <si>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</si>
  <si>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</si>
  <si>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</si>
  <si>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</si>
  <si>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</si>
  <si>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</si>
  <si>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</si>
  <si>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</si>
  <si>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</si>
  <si>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</si>
  <si>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</si>
  <si>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</si>
  <si>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</si>
  <si>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</si>
  <si>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</si>
  <si>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</si>
  <si>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</si>
  <si>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</si>
  <si>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</si>
  <si>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</si>
  <si>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</si>
  <si>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</si>
  <si>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</si>
  <si>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</si>
  <si>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</si>
  <si>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</si>
  <si>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</si>
  <si>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</si>
  <si>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</si>
  <si>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</si>
  <si>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</si>
  <si>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</si>
  <si>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</si>
  <si>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</si>
  <si>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</si>
  <si>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</si>
  <si>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</si>
  <si>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</si>
  <si>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</si>
  <si>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</si>
  <si>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</si>
  <si>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</si>
  <si>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</si>
  <si>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</si>
  <si>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</si>
  <si>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</si>
  <si>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</si>
  <si>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</si>
  <si>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</si>
  <si>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</si>
  <si>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</si>
  <si>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</si>
  <si>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</si>
  <si>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</si>
  <si>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</si>
  <si>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</si>
  <si>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</si>
  <si>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</si>
  <si>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</si>
  <si>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</si>
  <si>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</si>
  <si>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</si>
  <si>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</si>
  <si>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</si>
  <si>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</si>
  <si>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</si>
  <si>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</si>
  <si>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</si>
  <si>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</si>
  <si>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</si>
  <si>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</si>
  <si>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</si>
  <si>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</si>
  <si>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</si>
  <si>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</si>
  <si>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</si>
  <si>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</si>
  <si>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</si>
  <si>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</si>
  <si>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</si>
  <si>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</si>
  <si>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</si>
  <si>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</si>
  <si>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</si>
  <si>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</si>
  <si>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</si>
  <si>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</si>
  <si>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</si>
  <si>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</si>
  <si>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</si>
  <si>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</si>
  <si>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</si>
  <si>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</si>
  <si>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</si>
  <si>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</si>
  <si>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</si>
  <si>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</si>
  <si>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</si>
  <si>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</si>
  <si>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</si>
  <si>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</si>
  <si>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</si>
  <si>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</si>
  <si>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</si>
  <si>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</si>
  <si>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</si>
  <si>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</si>
  <si>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</si>
  <si>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</si>
  <si>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</si>
  <si>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</si>
  <si>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</si>
  <si>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</si>
  <si>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</si>
  <si>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</si>
  <si>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</si>
  <si>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</si>
  <si>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</si>
  <si>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</si>
  <si>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</si>
  <si>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</si>
  <si>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</si>
  <si>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</si>
  <si>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</si>
  <si>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</si>
  <si>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</si>
  <si>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</si>
  <si>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</si>
  <si>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</si>
  <si>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</si>
  <si>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</si>
  <si>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</si>
  <si>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</si>
  <si>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</si>
  <si>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</si>
  <si>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</si>
  <si>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</si>
  <si>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</si>
  <si>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</si>
  <si>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</si>
  <si>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</si>
  <si>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</si>
  <si>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</si>
  <si>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</si>
  <si>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</si>
  <si>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</si>
  <si>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</si>
  <si>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</si>
  <si>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</si>
  <si>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</si>
  <si>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</si>
  <si>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</si>
  <si>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</si>
  <si>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</si>
  <si>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</si>
  <si>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</si>
  <si>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</si>
  <si>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</si>
  <si>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</si>
  <si>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</si>
  <si>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</si>
  <si>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</si>
  <si>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</si>
  <si>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</si>
  <si>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</si>
  <si>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</si>
  <si>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</si>
  <si>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</si>
  <si>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</si>
  <si>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</si>
  <si>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</si>
  <si>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</si>
  <si>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</si>
  <si>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</si>
  <si>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</si>
  <si>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</si>
  <si>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</si>
  <si>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</si>
  <si>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</si>
  <si>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</si>
  <si>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</si>
  <si>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</si>
  <si>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</si>
  <si>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</si>
  <si>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</si>
  <si>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</si>
  <si>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</si>
  <si>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</si>
  <si>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</si>
  <si>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</si>
  <si>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</si>
  <si>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</si>
  <si>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</si>
  <si>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</si>
  <si>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</si>
  <si>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</si>
  <si>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</si>
  <si>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</si>
  <si>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</si>
  <si>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</si>
  <si>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</si>
  <si>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</si>
  <si>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</si>
  <si>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</si>
  <si>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</si>
  <si>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</si>
  <si>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</si>
  <si>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</si>
  <si>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</si>
  <si>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</si>
  <si>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</si>
  <si>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</si>
  <si>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</si>
  <si>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</si>
  <si>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</si>
  <si>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</si>
  <si>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</si>
  <si>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</si>
  <si>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</si>
  <si>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</si>
  <si>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</si>
  <si>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</si>
  <si>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</si>
  <si>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</si>
  <si>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</si>
  <si>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</si>
  <si>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</si>
  <si>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</si>
  <si>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</si>
  <si>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</si>
  <si>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</si>
  <si>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</si>
  <si>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</si>
  <si>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</si>
  <si>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</si>
  <si>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</si>
  <si>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</si>
  <si>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</si>
  <si>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</si>
  <si>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</si>
  <si>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</si>
  <si>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</si>
  <si>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</si>
  <si>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</si>
  <si>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</si>
  <si>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</si>
  <si>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</si>
  <si>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</si>
  <si>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</si>
  <si>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</si>
  <si>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</si>
  <si>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</si>
  <si>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</si>
  <si>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</si>
  <si>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</si>
  <si>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</si>
  <si>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</si>
  <si>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</si>
  <si>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</si>
  <si>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</si>
  <si>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</si>
  <si>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</si>
  <si>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</si>
  <si>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</si>
  <si>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</si>
  <si>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</si>
  <si>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</si>
  <si>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</si>
  <si>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</si>
  <si>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</si>
  <si>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</si>
  <si>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</si>
  <si>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</si>
  <si>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</si>
  <si>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</si>
  <si>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</si>
  <si>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</si>
  <si>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</si>
  <si>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</si>
  <si>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</si>
  <si>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</si>
  <si>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</si>
  <si>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</si>
  <si>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</si>
  <si>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</si>
  <si>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</si>
  <si>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</si>
  <si>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</si>
  <si>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</si>
  <si>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</si>
  <si>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</si>
  <si>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</si>
  <si>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</si>
  <si>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</si>
  <si>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</si>
  <si>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</si>
  <si>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</si>
  <si>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</si>
  <si>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</si>
  <si>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</si>
  <si>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</si>
  <si>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</si>
  <si>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</si>
  <si>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</si>
  <si>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</si>
  <si>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</si>
  <si>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</si>
  <si>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</si>
  <si>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</si>
  <si>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</si>
  <si>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</si>
  <si>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</si>
  <si>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</si>
  <si>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</si>
  <si>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</si>
  <si>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</si>
  <si>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</si>
  <si>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</si>
  <si>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</si>
  <si>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</si>
  <si>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</si>
  <si>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</si>
  <si>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</si>
  <si>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</si>
  <si>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</si>
  <si>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</si>
  <si>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</si>
  <si>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</si>
  <si>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</si>
  <si>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</si>
  <si>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</si>
  <si>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</si>
  <si>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</si>
  <si>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</si>
  <si>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</si>
  <si>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</si>
  <si>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</si>
  <si>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</si>
  <si>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</si>
  <si>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</si>
  <si>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</si>
  <si>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</si>
  <si>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</si>
  <si>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</si>
  <si>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</si>
  <si>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</si>
  <si>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</si>
  <si>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</si>
  <si>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</si>
  <si>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</si>
  <si>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</si>
  <si>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</si>
  <si>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</si>
  <si>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</si>
  <si>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</si>
  <si>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</si>
  <si>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</si>
  <si>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</si>
  <si>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</si>
  <si>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</si>
  <si>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</si>
  <si>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</si>
  <si>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</si>
  <si>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</si>
  <si>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</si>
  <si>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</si>
  <si>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</si>
  <si>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</si>
  <si>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</si>
  <si>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</si>
  <si>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</si>
  <si>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</si>
  <si>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</si>
  <si>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</si>
  <si>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</si>
  <si>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</si>
  <si>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</si>
  <si>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</si>
  <si>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</si>
  <si>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</si>
  <si>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</si>
  <si>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</si>
  <si>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</si>
  <si>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</si>
  <si>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</si>
  <si>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</si>
  <si>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</si>
  <si>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</si>
  <si>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</si>
  <si>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</si>
  <si>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</si>
  <si>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</si>
  <si>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</si>
  <si>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</si>
  <si>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</si>
  <si>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</si>
  <si>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</si>
  <si>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</si>
  <si>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</si>
  <si>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</si>
  <si>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</si>
  <si>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</si>
  <si>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</si>
  <si>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</si>
  <si>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</si>
  <si>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</si>
  <si>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</si>
  <si>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</si>
  <si>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</si>
  <si>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</si>
  <si>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</si>
  <si>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</si>
  <si>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</si>
  <si>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</si>
  <si>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</si>
  <si>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</si>
  <si>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</si>
  <si>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</si>
  <si>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</si>
  <si>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</si>
  <si>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</si>
  <si>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</si>
  <si>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</si>
  <si>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</si>
  <si>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</si>
  <si>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</si>
  <si>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</si>
  <si>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</si>
  <si>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</si>
  <si>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</si>
  <si>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</si>
  <si>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</si>
  <si>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</si>
  <si>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</si>
  <si>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</si>
  <si>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</si>
  <si>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</si>
  <si>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</si>
  <si>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</si>
  <si>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</si>
  <si>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</si>
  <si>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</si>
  <si>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</si>
  <si>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</si>
  <si>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</si>
  <si>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</si>
  <si>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</si>
  <si>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</si>
  <si>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</si>
  <si>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</si>
  <si>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</si>
  <si>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</si>
  <si>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</si>
  <si>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</si>
  <si>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</si>
  <si>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</si>
  <si>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</si>
  <si>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</si>
  <si>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</si>
  <si>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</si>
  <si>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</si>
  <si>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</si>
  <si>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</si>
  <si>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</si>
  <si>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</si>
  <si>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</si>
  <si>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</si>
  <si>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</si>
  <si>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</si>
  <si>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</si>
  <si>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</si>
  <si>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</si>
  <si>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</si>
  <si>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</si>
  <si>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</si>
  <si>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</si>
  <si>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</si>
  <si>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</si>
  <si>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</si>
  <si>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</si>
  <si>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</si>
  <si>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</si>
  <si>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</si>
  <si>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</si>
  <si>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</si>
  <si>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</si>
  <si>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</si>
  <si>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</si>
  <si>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</si>
  <si>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</si>
  <si>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</si>
  <si>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</si>
  <si>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</si>
  <si>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</si>
  <si>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</si>
  <si>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</si>
  <si>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</si>
  <si>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</si>
  <si>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</si>
  <si>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</si>
  <si>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</si>
  <si>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</si>
  <si>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</si>
  <si>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</si>
  <si>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</si>
  <si>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</si>
  <si>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</si>
  <si>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</si>
  <si>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</si>
  <si>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</si>
  <si>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</si>
  <si>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</si>
  <si>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</si>
  <si>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</si>
  <si>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</si>
  <si>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</si>
  <si>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</si>
  <si>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</si>
  <si>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</si>
  <si>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</si>
  <si>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</si>
  <si>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</si>
  <si>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</si>
  <si>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</si>
  <si>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</si>
  <si>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</si>
  <si>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</si>
  <si>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</si>
  <si>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</si>
  <si>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</si>
  <si>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</si>
  <si>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</si>
  <si>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</si>
  <si>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</si>
  <si>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</si>
  <si>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</si>
  <si>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</si>
  <si>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</si>
  <si>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</si>
  <si>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</si>
  <si>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</si>
  <si>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</si>
  <si>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</si>
  <si>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</si>
  <si>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</si>
  <si>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</si>
  <si>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</si>
  <si>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</si>
  <si>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</si>
  <si>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</si>
  <si>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</si>
  <si>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</si>
  <si>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</si>
  <si>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</si>
  <si>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</si>
  <si>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</si>
  <si>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</si>
  <si>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</si>
  <si>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</si>
  <si>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</si>
  <si>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</si>
  <si>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</si>
  <si>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</si>
  <si>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</si>
  <si>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</si>
  <si>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</si>
  <si>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</si>
  <si>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</si>
  <si>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</si>
  <si>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</si>
  <si>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</si>
  <si>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</si>
  <si>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</si>
  <si>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</si>
  <si>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</si>
  <si>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</si>
  <si>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</si>
  <si>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</si>
  <si>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</si>
  <si>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</si>
  <si>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</si>
  <si>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</si>
  <si>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</si>
  <si>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</si>
  <si>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</si>
  <si>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</si>
  <si>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</si>
  <si>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</si>
  <si>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</si>
  <si>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</si>
  <si>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</si>
  <si>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</si>
  <si>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</si>
  <si>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</si>
  <si>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</si>
  <si>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</si>
  <si>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</si>
  <si>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</si>
  <si>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</si>
  <si>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</si>
  <si>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</si>
  <si>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</si>
  <si>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</si>
  <si>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</si>
  <si>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</si>
  <si>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</si>
  <si>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</si>
  <si>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</si>
  <si>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</si>
  <si>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</si>
  <si>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</si>
  <si>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</si>
  <si>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</si>
  <si>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</si>
  <si>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</si>
  <si>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</si>
  <si>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</si>
  <si>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</si>
  <si>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</si>
  <si>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</si>
  <si>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</si>
  <si>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</si>
  <si>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</si>
  <si>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</si>
  <si>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</si>
  <si>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</si>
  <si>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</si>
  <si>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</si>
  <si>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</si>
  <si>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</si>
  <si>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</si>
  <si>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</si>
  <si>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</si>
  <si>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</si>
  <si>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</si>
  <si>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</si>
  <si>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</si>
  <si>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</si>
  <si>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</si>
  <si>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</si>
  <si>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</si>
  <si>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</si>
  <si>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</si>
  <si>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</si>
  <si>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</si>
  <si>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</si>
  <si>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</si>
  <si>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</si>
  <si>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</si>
  <si>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</si>
  <si>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</si>
  <si>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</si>
  <si>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</si>
  <si>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</si>
  <si>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</si>
  <si>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</si>
  <si>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</si>
  <si>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</si>
  <si>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</si>
  <si>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</si>
  <si>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</si>
  <si>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</si>
  <si>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</si>
  <si>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</si>
  <si>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</si>
  <si>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</si>
  <si>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</si>
  <si>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</si>
  <si>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</si>
  <si>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</si>
  <si>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</si>
  <si>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</si>
  <si>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</si>
  <si>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</si>
  <si>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</si>
  <si>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</si>
  <si>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</si>
  <si>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</si>
  <si>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</si>
  <si>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</si>
  <si>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</si>
  <si>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</si>
  <si>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</si>
  <si>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</si>
  <si>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</si>
  <si>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</si>
  <si>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</si>
  <si>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</si>
  <si>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</si>
  <si>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</si>
  <si>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</si>
  <si>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</si>
  <si>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</si>
  <si>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</si>
  <si>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</si>
  <si>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</si>
  <si>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</si>
  <si>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</si>
  <si>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</si>
  <si>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</si>
  <si>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</si>
  <si>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</si>
  <si>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</si>
  <si>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</si>
  <si>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</si>
  <si>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</si>
  <si>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</si>
  <si>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</si>
  <si>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</si>
  <si>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</si>
  <si>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</si>
  <si>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</si>
  <si>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</si>
  <si>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</si>
  <si>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</si>
  <si>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</si>
  <si>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</si>
  <si>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</si>
  <si>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</si>
  <si>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</si>
  <si>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</si>
  <si>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</si>
  <si>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</si>
  <si>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</si>
  <si>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</si>
  <si>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</si>
  <si>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</si>
  <si>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</si>
  <si>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</si>
  <si>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</si>
  <si>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</si>
  <si>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</si>
  <si>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</si>
  <si>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</si>
  <si>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</si>
  <si>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</si>
  <si>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</si>
  <si>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</si>
  <si>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</si>
  <si>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</si>
  <si>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</si>
  <si>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</si>
  <si>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</si>
  <si>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</si>
  <si>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</si>
  <si>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</si>
  <si>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</si>
  <si>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</si>
  <si>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</si>
  <si>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</si>
  <si>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</si>
  <si>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</si>
  <si>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</si>
  <si>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</si>
  <si>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</si>
  <si>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</si>
  <si>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</si>
  <si>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</si>
  <si>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</si>
  <si>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</si>
  <si>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</si>
  <si>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</si>
  <si>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</si>
  <si>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</si>
  <si>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</si>
  <si>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</si>
  <si>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</si>
  <si>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</si>
  <si>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</si>
  <si>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</si>
  <si>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</si>
  <si>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</si>
  <si>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</si>
  <si>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</si>
  <si>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</si>
  <si>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</si>
  <si>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</si>
  <si>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</si>
  <si>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</si>
  <si>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</si>
  <si>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</si>
  <si>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</si>
  <si>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</si>
  <si>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</si>
  <si>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</si>
  <si>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</si>
  <si>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</si>
  <si>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</si>
  <si>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</si>
  <si>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</si>
  <si>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</si>
  <si>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</si>
  <si>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</si>
  <si>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</si>
  <si>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</si>
  <si>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</si>
  <si>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</si>
  <si>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</si>
  <si>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</si>
  <si>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</si>
  <si>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</si>
  <si>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</si>
  <si>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</si>
  <si>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</si>
  <si>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</si>
  <si>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</si>
  <si>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</si>
  <si>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</si>
  <si>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</si>
  <si>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</si>
  <si>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</si>
  <si>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</si>
  <si>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</si>
  <si>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</si>
  <si>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</si>
  <si>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</si>
  <si>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</si>
  <si>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</si>
  <si>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</si>
  <si>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</si>
  <si>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</si>
  <si>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</si>
  <si>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</si>
  <si>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</si>
  <si>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</si>
  <si>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</si>
  <si>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</si>
  <si>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</si>
  <si>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</si>
  <si>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</si>
  <si>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</si>
  <si>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</si>
  <si>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</si>
  <si>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</si>
  <si>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</si>
  <si>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</si>
  <si>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</si>
  <si>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</si>
  <si>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</si>
  <si>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</si>
  <si>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</si>
  <si>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</si>
  <si>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</si>
  <si>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</si>
  <si>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</si>
  <si>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</si>
  <si>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</si>
  <si>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</si>
  <si>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</si>
  <si>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</si>
  <si>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</si>
  <si>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</si>
  <si>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</si>
  <si>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</si>
  <si>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</si>
  <si>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</si>
  <si>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</si>
  <si>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</si>
  <si>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</si>
  <si>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</si>
  <si>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</si>
  <si>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</si>
  <si>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</si>
  <si>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</si>
  <si>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</si>
  <si>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</si>
  <si>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</si>
  <si>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</si>
  <si>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</si>
  <si>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</si>
  <si>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</si>
  <si>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</si>
  <si>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</si>
  <si>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</si>
  <si>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</si>
  <si>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</si>
  <si>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</si>
  <si>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</si>
  <si>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</si>
  <si>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</si>
  <si>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</si>
  <si>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</si>
  <si>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</si>
  <si>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</si>
  <si>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</si>
  <si>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</si>
  <si>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</si>
  <si>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</si>
  <si>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</si>
  <si>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</si>
  <si>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</si>
  <si>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</si>
  <si>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</si>
  <si>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</si>
  <si>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</si>
  <si>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</si>
  <si>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</si>
  <si>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</si>
  <si>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</si>
  <si>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</si>
  <si>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</si>
  <si>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</si>
  <si>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</si>
  <si>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</si>
  <si>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</si>
  <si>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</si>
  <si>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</si>
  <si>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</si>
  <si>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</si>
  <si>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</si>
  <si>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</si>
  <si>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</si>
  <si>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</si>
  <si>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</si>
  <si>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</si>
  <si>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</si>
  <si>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</si>
  <si>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</si>
  <si>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</si>
  <si>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</si>
  <si>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</si>
  <si>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</si>
  <si>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</si>
  <si>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</si>
  <si>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</si>
  <si>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</si>
  <si>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</si>
  <si>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</si>
  <si>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</si>
  <si>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</si>
  <si>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</si>
  <si>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</si>
  <si>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</si>
  <si>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</si>
  <si>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</si>
  <si>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</si>
  <si>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</si>
  <si>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</si>
  <si>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</si>
  <si>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</si>
  <si>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</si>
  <si>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</si>
  <si>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</si>
  <si>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</si>
  <si>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</si>
  <si>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</si>
  <si>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</si>
  <si>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</si>
  <si>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</si>
  <si>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</si>
  <si>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</si>
  <si>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</si>
  <si>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</si>
  <si>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</si>
  <si>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</si>
  <si>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</si>
  <si>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</si>
  <si>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</si>
  <si>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</si>
  <si>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</si>
  <si>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</si>
  <si>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</si>
  <si>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</si>
  <si>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</si>
  <si>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</si>
  <si>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</si>
  <si>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</si>
  <si>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</si>
  <si>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</si>
  <si>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</si>
  <si>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</si>
  <si>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</si>
  <si>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</si>
  <si>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</si>
  <si>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</si>
  <si>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</si>
  <si>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</si>
  <si>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</si>
  <si>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</si>
  <si>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</si>
  <si>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</si>
  <si>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</si>
  <si>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</si>
  <si>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</si>
  <si>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</si>
  <si>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</si>
  <si>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</si>
  <si>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</si>
  <si>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</si>
  <si>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</si>
  <si>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</si>
  <si>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</si>
  <si>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</si>
  <si>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</si>
  <si>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</si>
  <si>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</si>
  <si>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</si>
  <si>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</si>
  <si>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</si>
  <si>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</si>
  <si>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</si>
  <si>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</si>
  <si>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</si>
  <si>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</si>
  <si>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</si>
  <si>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</si>
  <si>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</si>
  <si>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</si>
  <si>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</si>
  <si>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</si>
  <si>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</si>
  <si>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</si>
  <si>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</si>
  <si>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</si>
  <si>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</si>
  <si>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</si>
  <si>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</si>
  <si>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</si>
  <si>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</si>
  <si>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</si>
  <si>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</si>
  <si>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</si>
  <si>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</si>
  <si>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</si>
  <si>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</si>
  <si>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</si>
  <si>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</si>
  <si>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</si>
  <si>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</si>
  <si>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</si>
  <si>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</si>
  <si>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</si>
  <si>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</si>
  <si>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</si>
  <si>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</si>
  <si>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</si>
  <si>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</si>
  <si>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</si>
  <si>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</si>
  <si>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</si>
  <si>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</si>
  <si>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</si>
  <si>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</si>
  <si>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</si>
  <si>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</si>
  <si>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</si>
  <si>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</si>
  <si>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</si>
  <si>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</si>
  <si>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</si>
  <si>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</si>
  <si>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</si>
  <si>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</si>
  <si>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</si>
  <si>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</si>
  <si>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</si>
  <si>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</si>
  <si>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</si>
  <si>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</si>
  <si>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</si>
  <si>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</si>
  <si>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</si>
  <si>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</si>
  <si>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</si>
  <si>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</si>
  <si>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</si>
  <si>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</si>
  <si>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</si>
  <si>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</si>
  <si>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</si>
  <si>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</si>
  <si>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</si>
  <si>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</si>
  <si>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</si>
  <si>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</si>
  <si>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</si>
  <si>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</si>
  <si>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</si>
  <si>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</si>
  <si>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</si>
  <si>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</si>
  <si>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</si>
  <si>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</si>
  <si>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</si>
  <si>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</si>
  <si>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</si>
  <si>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</si>
  <si>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</si>
  <si>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</si>
  <si>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</si>
  <si>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</si>
  <si>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</si>
  <si>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</si>
  <si>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</si>
  <si>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</si>
  <si>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</si>
  <si>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</si>
  <si>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</si>
  <si>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</si>
  <si>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</si>
  <si>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</si>
  <si>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</si>
  <si>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</si>
  <si>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</si>
  <si>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</si>
  <si>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</si>
  <si>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</si>
  <si>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</si>
  <si>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</si>
  <si>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</si>
  <si>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</si>
  <si>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</si>
  <si>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</si>
  <si>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</si>
  <si>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</si>
  <si>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</si>
  <si>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</si>
  <si>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</si>
  <si>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</si>
  <si>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</si>
  <si>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</si>
  <si>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</si>
  <si>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</si>
  <si>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</si>
  <si>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</si>
  <si>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</si>
  <si>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</si>
  <si>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</si>
  <si>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</si>
  <si>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</si>
  <si>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</si>
  <si>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</si>
  <si>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</si>
  <si>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</si>
  <si>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</si>
  <si>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</si>
  <si>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</si>
  <si>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</si>
  <si>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</si>
  <si>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</si>
  <si>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</si>
  <si>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</si>
  <si>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</si>
  <si>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</si>
  <si>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</si>
  <si>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</si>
  <si>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</si>
  <si>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</si>
  <si>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</si>
  <si>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</si>
  <si>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</si>
  <si>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</si>
  <si>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</si>
  <si>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</si>
  <si>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</si>
  <si>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</si>
  <si>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</si>
  <si>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</si>
  <si>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</si>
  <si>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</si>
  <si>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</si>
  <si>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</si>
  <si>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</si>
  <si>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</si>
  <si>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</si>
  <si>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</si>
  <si>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</si>
  <si>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</si>
  <si>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</si>
  <si>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</si>
  <si>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</si>
  <si>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</si>
  <si>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</si>
  <si>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</si>
  <si>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</si>
  <si>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</si>
  <si>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</si>
  <si>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</si>
  <si>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</si>
  <si>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</si>
  <si>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</si>
  <si>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</si>
  <si>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</si>
  <si>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</si>
  <si>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</si>
  <si>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</si>
  <si>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</si>
  <si>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</si>
  <si>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</si>
  <si>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</si>
  <si>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</si>
  <si>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</si>
  <si>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</si>
  <si>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</si>
  <si>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</si>
  <si>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</si>
  <si>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</si>
  <si>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</si>
  <si>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</si>
  <si>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</si>
  <si>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</si>
  <si>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</si>
  <si>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</si>
  <si>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</si>
  <si>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</si>
  <si>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</si>
  <si>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</si>
  <si>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</si>
  <si>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</si>
  <si>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</si>
  <si>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</si>
  <si>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</si>
  <si>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</si>
  <si>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</si>
  <si>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</si>
  <si>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</si>
  <si>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</si>
  <si>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</si>
  <si>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</si>
  <si>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</si>
  <si>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</si>
  <si>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</si>
  <si>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</si>
  <si>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</si>
  <si>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</si>
  <si>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</si>
  <si>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</si>
  <si>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</si>
  <si>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</si>
  <si>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</si>
  <si>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</si>
  <si>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</si>
  <si>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</si>
  <si>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</si>
  <si>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</si>
  <si>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</si>
  <si>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</si>
  <si>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</si>
  <si>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</si>
  <si>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</si>
  <si>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</si>
  <si>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</si>
  <si>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</si>
  <si>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</si>
  <si>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</si>
  <si>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</si>
  <si>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</si>
  <si>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</si>
  <si>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</si>
  <si>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</si>
  <si>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</si>
  <si>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</si>
  <si>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</si>
  <si>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</si>
  <si>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</si>
  <si>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</si>
  <si>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</si>
  <si>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</si>
  <si>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</si>
  <si>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</si>
  <si>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</si>
  <si>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</si>
  <si>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</si>
  <si>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</si>
  <si>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</si>
  <si>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</si>
  <si>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</si>
  <si>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</si>
  <si>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</si>
  <si>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</si>
  <si>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</si>
  <si>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</si>
  <si>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</si>
  <si>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</si>
  <si>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</si>
  <si>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</si>
  <si>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</si>
  <si>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</si>
  <si>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</si>
  <si>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</si>
  <si>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</si>
  <si>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</si>
  <si>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</si>
  <si>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</si>
  <si>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</si>
  <si>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</si>
  <si>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</si>
  <si>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</si>
  <si>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</si>
  <si>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</si>
  <si>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</si>
  <si>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</si>
  <si>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</si>
  <si>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</si>
  <si>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</si>
  <si>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</si>
  <si>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</si>
  <si>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</si>
  <si>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</si>
  <si>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</si>
  <si>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</si>
  <si>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</si>
  <si>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</si>
  <si>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</si>
  <si>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</si>
  <si>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</si>
  <si>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</si>
  <si>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</si>
  <si>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</si>
  <si>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</si>
  <si>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</si>
  <si>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</si>
  <si>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</si>
  <si>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</si>
  <si>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</si>
  <si>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</si>
  <si>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</si>
  <si>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</si>
  <si>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</si>
  <si>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</si>
  <si>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</si>
  <si>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</si>
  <si>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</si>
  <si>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</si>
  <si>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</si>
  <si>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</si>
  <si>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</si>
  <si>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</si>
  <si>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</si>
  <si>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</si>
  <si>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</si>
  <si>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</si>
  <si>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</si>
  <si>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</si>
  <si>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</si>
  <si>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</si>
  <si>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</si>
  <si>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</si>
  <si>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</si>
  <si>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</si>
  <si>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</si>
  <si>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</si>
  <si>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</si>
  <si>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</si>
  <si>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</si>
  <si>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</si>
  <si>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</si>
  <si>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</si>
  <si>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</si>
  <si>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</si>
  <si>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</si>
  <si>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</si>
  <si>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</si>
  <si>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</si>
  <si>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</si>
  <si>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</si>
  <si>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</si>
  <si>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</si>
  <si>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</si>
  <si>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</si>
  <si>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</si>
  <si>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</si>
  <si>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</si>
  <si>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</si>
  <si>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</si>
  <si>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</si>
  <si>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</si>
  <si>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</si>
  <si>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</si>
  <si>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</si>
  <si>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</si>
  <si>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</si>
  <si>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</si>
  <si>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</si>
  <si>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</si>
  <si>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</si>
  <si>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</si>
  <si>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</si>
  <si>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</si>
  <si>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</si>
  <si>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</si>
  <si>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</si>
  <si>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</si>
  <si>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</si>
  <si>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</si>
  <si>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</si>
  <si>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</si>
  <si>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</si>
  <si>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</si>
  <si>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</si>
  <si>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</si>
  <si>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</si>
  <si>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</si>
  <si>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</si>
  <si>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</si>
  <si>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</si>
  <si>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</si>
  <si>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</si>
  <si>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</si>
  <si>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</si>
  <si>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</si>
  <si>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</si>
  <si>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</si>
  <si>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</si>
  <si>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</si>
  <si>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</si>
  <si>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</si>
  <si>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</si>
  <si>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</si>
  <si>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</si>
  <si>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</si>
  <si>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</si>
  <si>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</si>
  <si>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</si>
  <si>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</si>
  <si>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</si>
  <si>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</si>
  <si>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</si>
  <si>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</si>
  <si>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</si>
  <si>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</si>
  <si>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</si>
  <si>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</si>
  <si>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</si>
  <si>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</si>
  <si>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</si>
  <si>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</si>
  <si>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</si>
  <si>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</si>
  <si>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</si>
  <si>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</si>
  <si>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</si>
  <si>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</si>
  <si>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</si>
  <si>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</si>
  <si>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</si>
  <si>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</si>
  <si>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</si>
  <si>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</si>
  <si>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</si>
  <si>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</si>
  <si>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</si>
  <si>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</si>
  <si>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</si>
  <si>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</si>
  <si>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</si>
  <si>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</si>
  <si>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</si>
  <si>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</si>
  <si>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</si>
  <si>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</si>
  <si>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</si>
  <si>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</si>
  <si>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</si>
  <si>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</si>
  <si>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</si>
  <si>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</si>
  <si>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</si>
  <si>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</si>
  <si>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</si>
  <si>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</si>
  <si>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</si>
  <si>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</si>
  <si>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</si>
  <si>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</si>
  <si>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</si>
  <si>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</si>
  <si>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</si>
  <si>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</si>
  <si>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</si>
  <si>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</si>
  <si>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</si>
  <si>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</si>
  <si>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</si>
  <si>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</si>
  <si>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</si>
  <si>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</si>
  <si>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</si>
  <si>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</si>
  <si>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</si>
  <si>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</si>
  <si>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</si>
  <si>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</si>
  <si>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</si>
  <si>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</si>
  <si>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</si>
  <si>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</si>
  <si>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</si>
  <si>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</si>
  <si>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</si>
  <si>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</si>
  <si>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</si>
  <si>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</si>
  <si>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</si>
  <si>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</si>
  <si>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</si>
  <si>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</si>
  <si>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</si>
  <si>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</si>
  <si>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</si>
  <si>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</si>
  <si>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</si>
  <si>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</si>
  <si>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</si>
  <si>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</si>
  <si>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</si>
  <si>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</si>
  <si>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</si>
  <si>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</si>
  <si>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</si>
  <si>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</si>
  <si>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</si>
  <si>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</si>
  <si>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</si>
  <si>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</si>
  <si>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</si>
  <si>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</si>
  <si>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</si>
  <si>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</si>
  <si>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</si>
  <si>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</si>
  <si>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</si>
  <si>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</si>
  <si>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</si>
  <si>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</si>
  <si>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</si>
  <si>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</si>
  <si>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</si>
  <si>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</si>
  <si>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</si>
  <si>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</si>
  <si>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</si>
  <si>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</si>
  <si>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</si>
  <si>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</si>
  <si>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</si>
  <si>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</si>
  <si>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</si>
  <si>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</si>
  <si>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</si>
  <si>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</si>
  <si>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</si>
  <si>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</si>
  <si>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</si>
  <si>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</si>
  <si>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</si>
  <si>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</si>
  <si>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</si>
  <si>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</si>
  <si>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</si>
  <si>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</si>
  <si>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</si>
  <si>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</si>
  <si>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</si>
  <si>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</si>
  <si>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</si>
  <si>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</si>
  <si>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</si>
  <si>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</si>
  <si>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</si>
  <si>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</si>
  <si>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</si>
  <si>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</si>
  <si>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</si>
  <si>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</si>
  <si>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</si>
  <si>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</si>
  <si>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</si>
  <si>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</si>
  <si>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</si>
  <si>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</si>
  <si>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</si>
  <si>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</si>
  <si>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</si>
  <si>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</si>
  <si>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</si>
  <si>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</si>
  <si>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</si>
  <si>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</si>
  <si>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</si>
  <si>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</si>
  <si>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</si>
  <si>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</si>
  <si>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</si>
  <si>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</si>
  <si>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</si>
  <si>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</si>
  <si>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</si>
  <si>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</si>
  <si>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</si>
  <si>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</si>
  <si>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</si>
  <si>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</si>
  <si>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</si>
  <si>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</si>
  <si>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</si>
  <si>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</si>
  <si>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</si>
  <si>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</si>
  <si>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</si>
  <si>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</si>
  <si>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</si>
  <si>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</si>
  <si>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</si>
  <si>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</si>
  <si>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</si>
  <si>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</si>
  <si>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</si>
  <si>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</si>
  <si>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</si>
  <si>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</si>
  <si>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</si>
  <si>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</si>
  <si>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</si>
  <si>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</si>
  <si>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</si>
  <si>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</si>
  <si>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</si>
  <si>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</si>
  <si>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</si>
  <si>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</si>
  <si>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</si>
  <si>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</si>
  <si>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</si>
  <si>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</si>
  <si>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</si>
  <si>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</si>
  <si>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</si>
  <si>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</si>
  <si>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</si>
  <si>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</si>
  <si>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</si>
  <si>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</si>
  <si>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</si>
  <si>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</si>
  <si>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</si>
  <si>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</si>
  <si>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</si>
  <si>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</si>
  <si>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</si>
  <si>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</si>
  <si>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</si>
  <si>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</si>
  <si>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</si>
  <si>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</si>
  <si>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</si>
  <si>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</si>
  <si>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</si>
  <si>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</si>
  <si>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</si>
  <si>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</si>
  <si>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</si>
  <si>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</si>
  <si>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</si>
  <si>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</si>
  <si>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</si>
  <si>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</si>
  <si>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</si>
  <si>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</si>
  <si>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</si>
  <si>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</si>
  <si>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</si>
  <si>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</si>
  <si>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</si>
  <si>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</si>
  <si>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</si>
  <si>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</si>
  <si>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</si>
  <si>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</si>
  <si>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</si>
  <si>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</si>
  <si>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</si>
  <si>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</si>
  <si>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</si>
  <si>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</si>
  <si>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</si>
  <si>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</si>
  <si>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</si>
  <si>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</si>
  <si>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</si>
  <si>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</si>
  <si>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</si>
  <si>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</si>
  <si>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</si>
  <si>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</si>
  <si>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</si>
  <si>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</si>
  <si>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</si>
  <si>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</si>
  <si>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</si>
  <si>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</si>
  <si>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</si>
  <si>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</si>
  <si>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</si>
  <si>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</si>
  <si>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</si>
  <si>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</si>
  <si>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</si>
  <si>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</si>
  <si>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</si>
  <si>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</si>
  <si>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</si>
  <si>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</si>
  <si>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</si>
  <si>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</si>
  <si>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</si>
  <si>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</si>
  <si>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</si>
  <si>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</si>
  <si>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</si>
  <si>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</si>
  <si>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</si>
  <si>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</si>
  <si>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</si>
  <si>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</si>
  <si>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</si>
  <si>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</si>
  <si>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</si>
  <si>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</si>
  <si>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</si>
  <si>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</si>
  <si>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</si>
  <si>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</si>
  <si>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</si>
  <si>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</si>
  <si>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</si>
  <si>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</si>
  <si>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</si>
  <si>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</si>
  <si>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</si>
  <si>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</si>
  <si>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</si>
  <si>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</si>
  <si>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</si>
  <si>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</si>
  <si>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</si>
  <si>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</si>
  <si>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</si>
  <si>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</si>
  <si>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</si>
  <si>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</si>
  <si>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</si>
  <si>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</si>
  <si>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</si>
  <si>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</si>
  <si>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</si>
  <si>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</si>
  <si>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</si>
  <si>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</si>
  <si>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</si>
  <si>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</si>
  <si>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</si>
  <si>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</si>
  <si>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</si>
  <si>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</si>
  <si>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</si>
  <si>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</si>
  <si>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</si>
  <si>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</si>
  <si>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</si>
  <si>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</si>
  <si>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</si>
  <si>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</si>
  <si>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</si>
  <si>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</si>
  <si>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</si>
  <si>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</si>
  <si>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</si>
  <si>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</si>
  <si>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</si>
  <si>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</si>
  <si>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</si>
  <si>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</si>
  <si>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</si>
  <si>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</si>
  <si>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</si>
  <si>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</si>
  <si>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</si>
  <si>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</si>
  <si>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</si>
  <si>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</si>
  <si>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</si>
  <si>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</si>
  <si>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</si>
  <si>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</si>
  <si>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</si>
  <si>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</si>
  <si>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</si>
  <si>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</si>
  <si>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</si>
  <si>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</si>
  <si>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</si>
  <si>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</si>
  <si>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</si>
  <si>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</si>
  <si>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</si>
  <si>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</si>
  <si>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</si>
  <si>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</si>
  <si>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</si>
  <si>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</si>
  <si>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</si>
  <si>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</si>
  <si>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</si>
  <si>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</si>
  <si>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</si>
  <si>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</si>
  <si>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</si>
  <si>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</si>
  <si>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</si>
  <si>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</si>
  <si>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</si>
  <si>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</si>
  <si>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</si>
  <si>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</si>
  <si>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</si>
  <si>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</si>
  <si>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</si>
  <si>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</si>
  <si>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</si>
  <si>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</si>
  <si>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</si>
  <si>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</si>
  <si>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</si>
  <si>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</si>
  <si>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</si>
  <si>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</si>
  <si>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</si>
  <si>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</si>
  <si>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</si>
  <si>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</si>
  <si>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</si>
  <si>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</si>
  <si>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</si>
  <si>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</si>
  <si>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</si>
  <si>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</si>
  <si>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</si>
  <si>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</si>
  <si>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</si>
  <si>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</si>
  <si>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</si>
  <si>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</si>
  <si>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</si>
  <si>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</si>
  <si>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</si>
  <si>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</si>
  <si>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</si>
  <si>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</si>
  <si>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</si>
  <si>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</si>
  <si>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</si>
  <si>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</si>
  <si>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</si>
  <si>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</si>
  <si>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</si>
  <si>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</si>
  <si>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</si>
  <si>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</si>
  <si>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</si>
  <si>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</si>
  <si>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</si>
  <si>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</si>
  <si>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</si>
  <si>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</si>
  <si>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</si>
  <si>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</si>
  <si>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</si>
  <si>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</si>
  <si>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</si>
  <si>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</si>
  <si>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</si>
  <si>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</si>
  <si>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</si>
  <si>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</si>
  <si>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</si>
  <si>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</si>
  <si>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</si>
  <si>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</si>
  <si>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</si>
  <si>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</si>
  <si>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</si>
  <si>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</si>
  <si>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</si>
  <si>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</si>
  <si>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</si>
  <si>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</si>
  <si>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</si>
  <si>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</si>
  <si>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</si>
  <si>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</si>
  <si>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</si>
  <si>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</si>
  <si>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</si>
  <si>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</si>
  <si>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</si>
  <si>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</si>
  <si>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</si>
  <si>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</si>
  <si>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</si>
  <si>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</si>
  <si>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</si>
  <si>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</si>
  <si>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</si>
  <si>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</si>
  <si>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</si>
  <si>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</si>
  <si>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</si>
  <si>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</si>
  <si>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</si>
  <si>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</si>
  <si>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</si>
  <si>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</si>
  <si>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</si>
  <si>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</si>
  <si>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</si>
  <si>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</si>
  <si>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</si>
  <si>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</si>
  <si>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</si>
  <si>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</si>
  <si>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</si>
  <si>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</si>
  <si>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</si>
  <si>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</si>
  <si>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</si>
  <si>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</si>
  <si>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</si>
  <si>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</si>
  <si>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</si>
  <si>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</si>
  <si>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</si>
  <si>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</si>
  <si>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</si>
  <si>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</si>
  <si>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</si>
  <si>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</si>
  <si>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</si>
  <si>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</si>
  <si>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</si>
  <si>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</si>
  <si>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</si>
  <si>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</si>
  <si>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</si>
  <si>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</si>
  <si>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</si>
  <si>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</si>
  <si>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</si>
  <si>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</si>
  <si>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</si>
  <si>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</si>
  <si>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</si>
  <si>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</si>
  <si>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</si>
  <si>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</si>
  <si>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</si>
  <si>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</si>
  <si>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</si>
  <si>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</si>
  <si>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</si>
  <si>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</si>
  <si>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</si>
  <si>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</si>
  <si>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</si>
  <si>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</si>
  <si>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</si>
  <si>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</si>
  <si>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</si>
  <si>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</si>
  <si>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</si>
  <si>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</si>
  <si>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</si>
  <si>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</si>
  <si>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</si>
  <si>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</si>
  <si>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</si>
  <si>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</si>
  <si>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</si>
  <si>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</si>
  <si>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</si>
  <si>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</si>
  <si>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</si>
  <si>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</si>
  <si>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</si>
  <si>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</si>
  <si>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</si>
  <si>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</si>
  <si>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</si>
  <si>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</si>
  <si>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</si>
  <si>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</si>
  <si>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</si>
  <si>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</si>
  <si>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</si>
  <si>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</si>
  <si>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</si>
  <si>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</si>
  <si>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</si>
  <si>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</si>
  <si>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</si>
  <si>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</si>
  <si>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</si>
  <si>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</si>
  <si>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</si>
  <si>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</si>
  <si>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</si>
  <si>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</si>
  <si>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</si>
  <si>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</si>
  <si>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</si>
  <si>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</si>
  <si>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</si>
  <si>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</si>
  <si>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</si>
  <si>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</si>
  <si>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</si>
  <si>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</si>
  <si>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</si>
  <si>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</si>
  <si>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</si>
  <si>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</si>
  <si>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</si>
  <si>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</si>
  <si>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</si>
  <si>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</si>
  <si>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</si>
  <si>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</si>
  <si>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</si>
  <si>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</si>
  <si>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</si>
  <si>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</si>
  <si>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</si>
  <si>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</si>
  <si>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</si>
  <si>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</si>
  <si>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</si>
  <si>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</si>
  <si>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</si>
  <si>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</si>
  <si>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</si>
  <si>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</si>
  <si>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</si>
  <si>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</si>
  <si>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</si>
  <si>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</si>
  <si>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</si>
  <si>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</si>
  <si>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</si>
  <si>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</si>
  <si>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</si>
  <si>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</si>
  <si>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</si>
  <si>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</si>
  <si>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</si>
  <si>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</si>
  <si>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</si>
  <si>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</si>
  <si>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</si>
  <si>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</si>
  <si>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</si>
  <si>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</si>
  <si>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</si>
  <si>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</si>
  <si>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</si>
  <si>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</si>
  <si>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</si>
  <si>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</si>
  <si>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</si>
  <si>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</si>
  <si>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</si>
  <si>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</si>
  <si>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</si>
  <si>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</si>
  <si>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</si>
  <si>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</si>
  <si>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</si>
  <si>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</si>
  <si>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</si>
  <si>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</si>
  <si>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</si>
  <si>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</si>
  <si>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</si>
  <si>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</si>
  <si>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</si>
  <si>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</si>
  <si>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</si>
  <si>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</si>
  <si>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</si>
  <si>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</si>
  <si>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</si>
  <si>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</si>
  <si>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</si>
  <si>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</si>
  <si>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</si>
  <si>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</si>
  <si>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</si>
  <si>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</si>
  <si>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</si>
  <si>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</si>
  <si>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</si>
  <si>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</si>
  <si>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</si>
  <si>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</si>
  <si>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</si>
  <si>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</si>
  <si>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</si>
  <si>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</si>
  <si>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</si>
  <si>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</si>
  <si>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</si>
  <si>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</si>
  <si>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</si>
  <si>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</si>
  <si>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</si>
  <si>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</si>
  <si>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</si>
  <si>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</si>
  <si>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</si>
  <si>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</si>
  <si>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</si>
  <si>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</si>
  <si>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</si>
  <si>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</si>
  <si>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</si>
  <si>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</si>
  <si>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</si>
  <si>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</si>
  <si>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</si>
  <si>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</si>
  <si>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</si>
  <si>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</si>
  <si>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</si>
  <si>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</si>
  <si>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</si>
  <si>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</si>
  <si>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</si>
  <si>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</si>
  <si>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</si>
  <si>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</si>
  <si>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</si>
  <si>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</si>
  <si>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</si>
  <si>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</si>
  <si>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</si>
  <si>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</si>
  <si>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</si>
  <si>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</si>
  <si>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</si>
  <si>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</si>
  <si>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</si>
  <si>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</si>
  <si>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</si>
  <si>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</si>
  <si>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</si>
  <si>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</si>
  <si>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</si>
  <si>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</si>
  <si>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</si>
  <si>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</si>
  <si>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</si>
  <si>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</si>
  <si>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</si>
  <si>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</si>
  <si>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</si>
  <si>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</si>
  <si>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</si>
  <si>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</si>
  <si>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</si>
  <si>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</si>
  <si>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</si>
  <si>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</si>
  <si>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</si>
  <si>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</si>
  <si>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</si>
  <si>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</si>
  <si>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</si>
  <si>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</si>
  <si>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</si>
  <si>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</si>
  <si>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</si>
  <si>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</si>
  <si>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</si>
  <si>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</si>
  <si>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</si>
  <si>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</si>
  <si>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</si>
  <si>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</si>
  <si>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</si>
  <si>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</si>
  <si>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</si>
  <si>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</si>
  <si>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</si>
  <si>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</si>
  <si>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</si>
  <si>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</si>
  <si>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</si>
  <si>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</si>
  <si>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</si>
  <si>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</si>
  <si>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</si>
  <si>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</si>
  <si>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</si>
  <si>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</si>
  <si>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</si>
  <si>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</si>
  <si>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</si>
  <si>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</si>
  <si>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</si>
  <si>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</si>
  <si>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</si>
  <si>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</si>
  <si>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</si>
  <si>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</si>
  <si>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</si>
  <si>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</si>
  <si>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</si>
  <si>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</si>
  <si>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</si>
  <si>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</si>
  <si>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</si>
  <si>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</si>
  <si>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</si>
  <si>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</si>
  <si>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</si>
  <si>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</si>
  <si>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</si>
  <si>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</si>
  <si>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</si>
  <si>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</si>
  <si>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</si>
  <si>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</si>
  <si>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</si>
  <si>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</si>
  <si>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</si>
  <si>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</si>
  <si>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</si>
  <si>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</si>
  <si>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</si>
  <si>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</si>
  <si>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</si>
  <si>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</si>
  <si>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</si>
  <si>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</si>
  <si>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</si>
  <si>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</si>
  <si>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</si>
  <si>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</si>
  <si>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</si>
  <si>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</si>
  <si>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</si>
  <si>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</si>
  <si>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</si>
  <si>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</si>
  <si>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</si>
  <si>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</si>
  <si>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</si>
  <si>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</si>
  <si>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</si>
  <si>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</si>
  <si>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</si>
  <si>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</si>
  <si>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</si>
  <si>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</si>
  <si>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</si>
  <si>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</si>
  <si>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</si>
  <si>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</si>
  <si>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</si>
  <si>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</si>
  <si>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</si>
  <si>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</si>
  <si>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</si>
  <si>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</si>
  <si>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</si>
  <si>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</si>
  <si>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</si>
  <si>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</si>
  <si>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</si>
  <si>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</si>
  <si>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</si>
  <si>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</si>
  <si>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</si>
  <si>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</si>
  <si>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</si>
  <si>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</si>
  <si>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</si>
  <si>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</si>
  <si>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</si>
  <si>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</si>
  <si>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</si>
  <si>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</si>
  <si>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</si>
  <si>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</si>
  <si>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</si>
  <si>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</si>
  <si>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</si>
  <si>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</si>
  <si>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</si>
  <si>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</si>
  <si>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</si>
  <si>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</si>
  <si>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</si>
  <si>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</si>
  <si>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</si>
  <si>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</si>
  <si>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</si>
  <si>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</si>
  <si>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</si>
  <si>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</si>
  <si>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</si>
  <si>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</si>
  <si>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</si>
  <si>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</si>
  <si>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</si>
  <si>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</si>
  <si>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</si>
  <si>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</si>
  <si>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</si>
  <si>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</si>
  <si>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</si>
  <si>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</si>
  <si>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</si>
  <si>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</si>
  <si>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</si>
  <si>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</si>
  <si>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</si>
  <si>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</si>
  <si>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</si>
  <si>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</si>
  <si>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</si>
  <si>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</si>
  <si>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</si>
  <si>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</si>
  <si>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</si>
  <si>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</si>
  <si>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</si>
  <si>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</si>
  <si>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</si>
  <si>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</si>
  <si>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</si>
  <si>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</si>
  <si>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</si>
  <si>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</si>
  <si>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</si>
  <si>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</si>
  <si>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</si>
  <si>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</si>
  <si>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</si>
  <si>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</si>
  <si>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</si>
  <si>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</si>
  <si>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</si>
  <si>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</si>
  <si>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</si>
  <si>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</si>
  <si>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</si>
  <si>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</si>
  <si>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</si>
  <si>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</si>
  <si>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</si>
  <si>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</si>
  <si>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</si>
  <si>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</si>
  <si>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</si>
  <si>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</si>
  <si>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</si>
  <si>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</si>
  <si>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</si>
  <si>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</si>
  <si>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</si>
  <si>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</si>
  <si>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</si>
  <si>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</si>
  <si>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</si>
  <si>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</si>
  <si>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</si>
  <si>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</si>
  <si>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</si>
  <si>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</si>
  <si>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</si>
  <si>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</si>
  <si>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</si>
  <si>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</si>
  <si>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</si>
  <si>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</si>
  <si>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</si>
  <si>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</si>
  <si>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</si>
  <si>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</si>
  <si>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</si>
  <si>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</si>
  <si>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</si>
  <si>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</si>
  <si>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</si>
  <si>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</si>
  <si>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</si>
  <si>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</si>
  <si>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</si>
  <si>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</si>
  <si>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</si>
  <si>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</si>
  <si>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</si>
  <si>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</si>
  <si>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</si>
  <si>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</si>
  <si>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</si>
  <si>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</si>
  <si>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</si>
  <si>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</si>
  <si>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</si>
  <si>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</si>
  <si>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</si>
  <si>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</si>
  <si>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</si>
  <si>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</si>
  <si>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</si>
  <si>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</si>
  <si>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</si>
  <si>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</si>
  <si>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</si>
  <si>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</si>
  <si>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</si>
  <si>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</si>
  <si>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</si>
  <si>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</si>
  <si>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</si>
  <si>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</si>
  <si>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</si>
  <si>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</si>
  <si>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</si>
  <si>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</si>
  <si>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</si>
  <si>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</si>
  <si>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</si>
  <si>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</si>
  <si>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</si>
  <si>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</si>
  <si>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</si>
  <si>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</si>
  <si>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</si>
  <si>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</si>
  <si>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</si>
  <si>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</si>
  <si>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</si>
  <si>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</si>
  <si>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</si>
  <si>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</si>
  <si>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</si>
  <si>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</si>
  <si>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</si>
  <si>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</si>
  <si>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</si>
  <si>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</si>
  <si>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</si>
  <si>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</si>
  <si>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</si>
  <si>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</si>
  <si>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</si>
  <si>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</si>
  <si>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</si>
  <si>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</si>
  <si>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</si>
  <si>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</si>
  <si>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</si>
  <si>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</si>
  <si>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</si>
  <si>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</si>
  <si>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</si>
  <si>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</si>
  <si>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</si>
  <si>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</si>
  <si>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</si>
  <si>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</si>
  <si>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</si>
  <si>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</si>
  <si>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</si>
  <si>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</si>
  <si>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</si>
  <si>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</si>
  <si>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</si>
  <si>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</si>
  <si>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</si>
  <si>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</si>
  <si>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</si>
  <si>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</si>
  <si>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</si>
  <si>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</si>
  <si>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</si>
  <si>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</si>
  <si>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</si>
  <si>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</si>
  <si>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</si>
  <si>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</si>
  <si>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</si>
  <si>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</si>
  <si>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</si>
  <si>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</si>
  <si>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</si>
  <si>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</si>
  <si>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</si>
  <si>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</si>
  <si>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</si>
  <si>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</si>
  <si>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</si>
  <si>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</si>
  <si>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</si>
  <si>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</si>
  <si>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</si>
  <si>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</si>
  <si>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</si>
  <si>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</si>
  <si>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</si>
  <si>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</si>
  <si>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</si>
  <si>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</si>
  <si>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</si>
  <si>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</si>
  <si>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</si>
  <si>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</si>
  <si>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</si>
  <si>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</si>
  <si>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</si>
  <si>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</si>
  <si>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</si>
  <si>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</si>
  <si>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</si>
  <si>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</si>
  <si>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</si>
  <si>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</si>
  <si>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</si>
  <si>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</si>
  <si>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</si>
  <si>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</si>
  <si>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</si>
  <si>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</si>
  <si>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</si>
  <si>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</si>
  <si>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</si>
  <si>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</si>
  <si>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</si>
  <si>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</si>
  <si>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</si>
  <si>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</si>
  <si>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</si>
  <si>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</si>
  <si>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</si>
  <si>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</si>
  <si>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</si>
  <si>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</si>
  <si>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</si>
  <si>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</si>
  <si>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</si>
  <si>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</si>
  <si>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</si>
  <si>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</si>
  <si>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</si>
  <si>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</si>
  <si>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</si>
  <si>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</si>
  <si>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</si>
  <si>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</si>
  <si>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</si>
  <si>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</si>
  <si>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</si>
  <si>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</si>
  <si>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</si>
  <si>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</si>
  <si>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</si>
  <si>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</si>
  <si>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</si>
  <si>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</si>
  <si>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</si>
  <si>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</si>
  <si>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</si>
  <si>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</si>
  <si>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</si>
  <si>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</si>
  <si>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</si>
  <si>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</si>
  <si>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</si>
  <si>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</si>
  <si>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</si>
  <si>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</si>
  <si>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</si>
  <si>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</si>
  <si>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</si>
  <si>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</si>
  <si>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</si>
  <si>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</si>
  <si>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</si>
  <si>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</si>
  <si>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</si>
  <si>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</si>
  <si>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</si>
  <si>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</si>
  <si>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</si>
  <si>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</si>
  <si>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</si>
  <si>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</si>
  <si>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</si>
  <si>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</si>
  <si>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</si>
  <si>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</si>
  <si>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</si>
  <si>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</si>
  <si>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</si>
  <si>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</si>
  <si>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</si>
  <si>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</si>
  <si>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</si>
  <si>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</si>
  <si>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</si>
  <si>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</si>
  <si>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</si>
  <si>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</si>
  <si>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</si>
  <si>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</si>
  <si>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</si>
  <si>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</si>
  <si>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</si>
  <si>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</si>
  <si>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</si>
  <si>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</si>
  <si>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</si>
  <si>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</si>
  <si>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</si>
  <si>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</si>
  <si>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</si>
  <si>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</si>
  <si>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</si>
  <si>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</si>
  <si>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</si>
  <si>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</si>
  <si>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</si>
  <si>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</si>
  <si>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</si>
  <si>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</si>
  <si>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</si>
  <si>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</si>
  <si>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</si>
  <si>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</si>
  <si>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</si>
  <si>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</si>
  <si>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</si>
  <si>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</si>
  <si>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</si>
  <si>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</si>
  <si>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</si>
  <si>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</si>
  <si>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</si>
  <si>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</si>
  <si>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</si>
  <si>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</si>
  <si>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</si>
  <si>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</si>
  <si>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</si>
  <si>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</si>
  <si>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</si>
  <si>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</si>
  <si>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</si>
  <si>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</si>
  <si>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</si>
  <si>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</si>
  <si>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</si>
  <si>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</si>
  <si>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</si>
  <si>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</si>
  <si>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</si>
  <si>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</si>
  <si>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</si>
  <si>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</si>
  <si>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</si>
  <si>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</si>
  <si>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</si>
  <si>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</si>
  <si>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</si>
  <si>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</si>
  <si>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</si>
  <si>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</si>
  <si>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</si>
  <si>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</si>
  <si>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</si>
  <si>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</si>
  <si>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</si>
  <si>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</si>
  <si>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</si>
  <si>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</si>
  <si>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</si>
  <si>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</si>
  <si>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</si>
  <si>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</si>
  <si>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</si>
  <si>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</si>
  <si>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</si>
  <si>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</si>
  <si>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</si>
  <si>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</si>
  <si>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</si>
  <si>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</si>
  <si>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</si>
  <si>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</si>
  <si>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</si>
  <si>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</si>
  <si>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</si>
  <si>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</si>
  <si>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</si>
  <si>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</si>
  <si>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</si>
  <si>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</si>
  <si>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</si>
  <si>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</si>
  <si>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</si>
  <si>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</si>
  <si>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</si>
  <si>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</si>
  <si>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</si>
  <si>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</si>
  <si>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</si>
  <si>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</si>
  <si>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</si>
  <si>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</si>
  <si>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</si>
  <si>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</si>
  <si>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</si>
  <si>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</si>
  <si>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</si>
  <si>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</si>
  <si>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</si>
  <si>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</si>
  <si>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</si>
  <si>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</si>
  <si>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</si>
  <si>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</si>
  <si>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</si>
  <si>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</si>
  <si>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</si>
  <si>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</si>
  <si>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</si>
  <si>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</si>
  <si>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</si>
  <si>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</si>
  <si>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</si>
  <si>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</si>
  <si>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</si>
  <si>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</si>
  <si>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</si>
  <si>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</si>
  <si>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</si>
  <si>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</si>
  <si>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</si>
  <si>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</si>
  <si>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</si>
  <si>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</si>
  <si>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</si>
  <si>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</si>
  <si>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</si>
  <si>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</si>
  <si>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</si>
  <si>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</si>
  <si>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</si>
  <si>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</si>
  <si>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</si>
  <si>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</si>
  <si>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</si>
  <si>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</si>
  <si>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</si>
  <si>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</si>
  <si>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</si>
  <si>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</si>
  <si>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</si>
  <si>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</si>
  <si>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</si>
  <si>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</si>
  <si>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</si>
  <si>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</si>
  <si>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</si>
  <si>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</si>
  <si>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</si>
  <si>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</si>
  <si>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</si>
  <si>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</si>
  <si>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</si>
  <si>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</si>
  <si>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</si>
  <si>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</si>
  <si>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</si>
  <si>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</si>
  <si>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</si>
  <si>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</si>
  <si>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</si>
  <si>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</si>
  <si>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</si>
  <si>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</si>
  <si>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</si>
  <si>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</si>
  <si>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</si>
  <si>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</si>
  <si>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</si>
  <si>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</si>
  <si>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</si>
  <si>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</si>
  <si>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</si>
  <si>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</si>
  <si>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</si>
  <si>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</si>
  <si>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</si>
  <si>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</si>
  <si>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</si>
  <si>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</si>
  <si>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</si>
  <si>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</si>
  <si>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</si>
  <si>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</si>
  <si>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</si>
  <si>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</si>
  <si>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</si>
  <si>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</si>
  <si>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</si>
  <si>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</si>
  <si>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</si>
  <si>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</si>
  <si>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</si>
  <si>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</si>
  <si>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</si>
  <si>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</si>
  <si>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</si>
  <si>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</si>
  <si>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</si>
  <si>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</si>
  <si>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</si>
  <si>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</si>
  <si>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</si>
  <si>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</si>
  <si>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</si>
  <si>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</si>
  <si>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</si>
  <si>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</si>
  <si>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</si>
  <si>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</si>
  <si>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</si>
  <si>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</si>
  <si>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</si>
  <si>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</si>
  <si>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</si>
  <si>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</si>
  <si>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</si>
  <si>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</si>
  <si>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</si>
  <si>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</si>
  <si>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</si>
  <si>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</si>
  <si>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</si>
  <si>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</si>
  <si>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</si>
  <si>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</si>
  <si>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</si>
  <si>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</si>
  <si>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</si>
  <si>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</si>
  <si>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</si>
  <si>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</si>
  <si>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</si>
  <si>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</si>
  <si>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</si>
  <si>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</si>
  <si>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</si>
  <si>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</si>
  <si>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</si>
  <si>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</si>
  <si>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</si>
  <si>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</si>
  <si>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</si>
  <si>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</si>
  <si>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</si>
  <si>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</si>
  <si>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</si>
  <si>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</si>
  <si>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</si>
  <si>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</si>
  <si>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</si>
  <si>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</si>
  <si>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</si>
  <si>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</si>
  <si>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</si>
  <si>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</si>
  <si>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</si>
  <si>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</si>
  <si>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</si>
  <si>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</si>
  <si>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</si>
  <si>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</si>
  <si>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</si>
  <si>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</si>
  <si>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</si>
  <si>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</si>
  <si>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</si>
  <si>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</si>
  <si>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</si>
  <si>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</si>
  <si>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</si>
  <si>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</si>
  <si>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</si>
  <si>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</si>
  <si>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</si>
  <si>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</si>
  <si>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</si>
  <si>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</si>
  <si>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</si>
  <si>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</si>
  <si>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</si>
  <si>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</si>
  <si>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</si>
  <si>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</si>
  <si>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</si>
  <si>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</si>
  <si>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</si>
  <si>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</si>
  <si>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</si>
  <si>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</si>
  <si>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</si>
  <si>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</si>
  <si>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</si>
  <si>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</si>
  <si>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</si>
  <si>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</si>
  <si>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</si>
  <si>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</si>
  <si>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</si>
  <si>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</si>
  <si>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</si>
  <si>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</si>
  <si>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</si>
  <si>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</si>
  <si>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</si>
  <si>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</si>
  <si>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</si>
  <si>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</si>
  <si>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</si>
  <si>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</si>
  <si>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</si>
  <si>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</si>
  <si>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</si>
  <si>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</si>
  <si>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</si>
  <si>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</si>
  <si>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</si>
  <si>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</si>
  <si>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</si>
  <si>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</si>
  <si>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</si>
  <si>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</si>
  <si>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</si>
  <si>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</si>
  <si>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</si>
  <si>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</si>
  <si>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</si>
  <si>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</si>
  <si>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</si>
  <si>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</si>
  <si>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</si>
  <si>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</si>
  <si>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</si>
  <si>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</si>
  <si>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</si>
  <si>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</si>
  <si>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</si>
  <si>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</si>
  <si>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</si>
  <si>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</si>
  <si>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</si>
  <si>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</si>
  <si>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</si>
  <si>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</si>
  <si>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</si>
  <si>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</si>
  <si>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</si>
  <si>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</si>
  <si>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</si>
  <si>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</si>
  <si>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</si>
  <si>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</si>
  <si>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</si>
  <si>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</si>
  <si>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</si>
  <si>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</si>
  <si>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</si>
  <si>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</si>
  <si>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</si>
  <si>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</si>
  <si>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</si>
  <si>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</si>
  <si>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</si>
  <si>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</si>
  <si>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</si>
  <si>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</si>
  <si>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</si>
  <si>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</si>
  <si>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</si>
  <si>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</si>
  <si>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</si>
  <si>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</si>
  <si>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</si>
  <si>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</si>
  <si>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</si>
  <si>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</si>
  <si>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</si>
  <si>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</si>
  <si>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</si>
  <si>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</si>
  <si>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</si>
  <si>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</si>
  <si>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</si>
  <si>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</si>
  <si>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</si>
  <si>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</si>
  <si>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</si>
  <si>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</si>
  <si>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</si>
  <si>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</si>
  <si>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</si>
  <si>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</si>
  <si>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</si>
  <si>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</si>
  <si>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</si>
  <si>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</si>
  <si>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</si>
  <si>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</si>
  <si>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</si>
  <si>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</si>
  <si>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</si>
  <si>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</si>
  <si>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</si>
  <si>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</si>
  <si>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</si>
  <si>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</si>
  <si>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</si>
  <si>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</si>
  <si>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</si>
  <si>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</si>
  <si>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</si>
  <si>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</si>
  <si>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</si>
  <si>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</si>
  <si>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</si>
  <si>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</si>
  <si>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</si>
  <si>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</si>
  <si>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</si>
  <si>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</si>
  <si>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</si>
  <si>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</si>
  <si>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</si>
  <si>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</si>
  <si>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</si>
  <si>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</si>
  <si>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</si>
  <si>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</si>
  <si>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</si>
  <si>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</si>
  <si>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</si>
  <si>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</si>
  <si>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</si>
  <si>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</si>
  <si>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</si>
  <si>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</si>
  <si>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</si>
  <si>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</si>
  <si>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</si>
  <si>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</si>
  <si>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</si>
  <si>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</si>
  <si>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</si>
  <si>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</si>
  <si>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</si>
  <si>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</si>
  <si>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</si>
  <si>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</si>
  <si>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</si>
  <si>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</si>
  <si>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</si>
  <si>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</si>
  <si>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</si>
  <si>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</si>
  <si>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</si>
  <si>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</si>
  <si>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</si>
  <si>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</si>
  <si>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</si>
  <si>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</si>
  <si>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</si>
  <si>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</si>
  <si>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</si>
  <si>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</si>
  <si>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</si>
  <si>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</si>
  <si>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</si>
  <si>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</si>
  <si>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</si>
  <si>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</si>
  <si>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</si>
  <si>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</si>
  <si>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</si>
  <si>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</si>
  <si>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</si>
  <si>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</si>
  <si>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</si>
  <si>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</si>
  <si>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</si>
  <si>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</si>
  <si>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</si>
  <si>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</si>
  <si>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</si>
  <si>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</si>
  <si>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</si>
  <si>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</si>
  <si>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</si>
  <si>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</si>
  <si>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</si>
  <si>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</si>
  <si>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</si>
  <si>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</si>
  <si>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</si>
  <si>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</si>
  <si>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</si>
  <si>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</si>
  <si>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</si>
  <si>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</si>
  <si>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</si>
  <si>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</si>
  <si>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</si>
  <si>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</si>
  <si>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</si>
  <si>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</si>
  <si>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</si>
  <si>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</si>
  <si>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</si>
  <si>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</si>
  <si>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</si>
  <si>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</si>
  <si>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</si>
  <si>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</si>
  <si>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</si>
  <si>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</si>
  <si>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</si>
  <si>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</si>
  <si>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</si>
  <si>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</si>
  <si>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</si>
  <si>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</si>
  <si>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</si>
  <si>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</si>
  <si>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</si>
  <si>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</si>
  <si>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</si>
  <si>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</si>
  <si>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</si>
  <si>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</si>
  <si>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</si>
  <si>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</si>
  <si>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</si>
  <si>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</si>
  <si>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</si>
  <si>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</si>
  <si>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</si>
  <si>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</si>
  <si>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</si>
  <si>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</si>
  <si>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</si>
  <si>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</si>
  <si>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</si>
  <si>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</si>
  <si>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</si>
  <si>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</si>
  <si>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</si>
  <si>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</si>
  <si>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</si>
  <si>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</si>
  <si>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</si>
  <si>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</si>
  <si>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</si>
  <si>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</si>
  <si>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</si>
  <si>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</si>
  <si>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</si>
  <si>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</si>
  <si>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</si>
  <si>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</si>
  <si>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</si>
  <si>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</si>
  <si>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</si>
  <si>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</si>
  <si>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</si>
  <si>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</si>
  <si>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</si>
  <si>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</si>
  <si>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</si>
  <si>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</si>
  <si>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</si>
  <si>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</si>
  <si>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</si>
  <si>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</si>
  <si>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</si>
  <si>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</si>
  <si>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</si>
  <si>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</si>
  <si>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</si>
  <si>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</si>
  <si>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</si>
  <si>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</si>
  <si>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</si>
  <si>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</si>
  <si>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</si>
  <si>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</si>
  <si>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</si>
  <si>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</si>
  <si>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</si>
  <si>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</si>
  <si>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</si>
  <si>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</si>
  <si>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</si>
  <si>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</si>
  <si>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</si>
  <si>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</si>
  <si>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</si>
  <si>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</si>
  <si>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</si>
  <si>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</si>
  <si>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</si>
  <si>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</si>
  <si>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</si>
  <si>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</si>
  <si>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</si>
  <si>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</si>
  <si>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</si>
  <si>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</si>
  <si>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</si>
  <si>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</si>
  <si>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</si>
  <si>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</si>
  <si>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</si>
  <si>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</si>
  <si>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</si>
  <si>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</si>
  <si>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</si>
  <si>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</si>
  <si>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</si>
  <si>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</si>
  <si>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</si>
  <si>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</si>
  <si>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</si>
  <si>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</si>
  <si>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</si>
  <si>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</si>
  <si>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</si>
  <si>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</si>
  <si>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</si>
  <si>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</si>
  <si>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</si>
  <si>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</si>
  <si>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</si>
  <si>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</si>
  <si>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</si>
  <si>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</si>
  <si>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</si>
  <si>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</si>
  <si>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</si>
  <si>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</si>
  <si>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</si>
  <si>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</si>
  <si>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</si>
  <si>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</si>
  <si>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</si>
  <si>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</si>
  <si>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</si>
  <si>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</si>
  <si>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</si>
  <si>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</si>
  <si>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</si>
  <si>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</si>
  <si>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</si>
  <si>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</si>
  <si>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</si>
  <si>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</si>
  <si>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</si>
  <si>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</si>
  <si>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</si>
  <si>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</si>
  <si>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</si>
  <si>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</si>
  <si>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</si>
  <si>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</si>
  <si>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</si>
  <si>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</si>
  <si>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</si>
  <si>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</si>
  <si>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</si>
  <si>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</si>
  <si>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</si>
  <si>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</si>
  <si>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</si>
  <si>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</si>
  <si>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</si>
  <si>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</si>
  <si>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</si>
  <si>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</si>
  <si>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</si>
  <si>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</si>
  <si>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</si>
  <si>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</si>
  <si>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</si>
  <si>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</si>
  <si>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</si>
  <si>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</si>
  <si>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</si>
  <si>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</si>
  <si>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</si>
  <si>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</si>
  <si>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</si>
  <si>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</si>
  <si>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</si>
  <si>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</si>
  <si>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</si>
  <si>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</si>
  <si>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</si>
  <si>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</si>
  <si>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</si>
  <si>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</si>
  <si>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</si>
  <si>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</si>
  <si>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</si>
  <si>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</si>
  <si>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</si>
  <si>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</si>
  <si>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</si>
  <si>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</si>
  <si>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</si>
  <si>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</si>
  <si>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</si>
  <si>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</si>
  <si>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</si>
  <si>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</si>
  <si>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</si>
  <si>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</si>
  <si>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</si>
  <si>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</si>
  <si>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</si>
  <si>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</si>
  <si>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</si>
  <si>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</si>
  <si>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</si>
  <si>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</si>
  <si>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</si>
  <si>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</si>
  <si>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</si>
  <si>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</si>
  <si>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</si>
  <si>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</si>
  <si>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</si>
  <si>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</si>
  <si>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</si>
  <si>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</si>
  <si>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</si>
  <si>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</si>
  <si>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</si>
  <si>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</si>
  <si>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</si>
  <si>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</si>
  <si>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</si>
  <si>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</si>
  <si>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</si>
  <si>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</si>
  <si>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</si>
  <si>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</si>
  <si>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</si>
  <si>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</si>
  <si>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</si>
  <si>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</si>
  <si>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</si>
  <si>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</si>
  <si>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</si>
  <si>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</si>
  <si>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</si>
  <si>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</si>
  <si>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</si>
  <si>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</si>
  <si>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</si>
  <si>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</si>
  <si>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</si>
  <si>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</si>
  <si>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</si>
  <si>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</si>
  <si>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</si>
  <si>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</si>
  <si>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</si>
  <si>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</si>
  <si>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</si>
  <si>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</si>
  <si>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</si>
  <si>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</si>
  <si>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</si>
  <si>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</si>
  <si>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</si>
  <si>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</si>
  <si>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</si>
  <si>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</si>
  <si>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</si>
  <si>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</si>
  <si>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</si>
  <si>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</si>
  <si>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</si>
  <si>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</si>
  <si>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</si>
  <si>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</si>
  <si>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</si>
  <si>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</si>
  <si>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</si>
  <si>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</si>
  <si>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</si>
  <si>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</si>
  <si>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</si>
  <si>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</si>
  <si>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</si>
  <si>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</si>
  <si>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</si>
  <si>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</si>
  <si>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</si>
  <si>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</si>
  <si>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</si>
  <si>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</si>
  <si>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</si>
  <si>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</si>
  <si>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</si>
  <si>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</si>
  <si>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</si>
  <si>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</si>
  <si>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</si>
  <si>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</si>
  <si>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</si>
  <si>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</si>
  <si>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</si>
  <si>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</si>
  <si>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</si>
  <si>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</si>
  <si>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</si>
  <si>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</si>
  <si>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</si>
  <si>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</si>
  <si>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</si>
  <si>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</si>
  <si>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</si>
  <si>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</si>
  <si>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</si>
  <si>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</si>
  <si>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</si>
  <si>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</si>
  <si>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</si>
  <si>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</si>
  <si>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</si>
  <si>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</si>
  <si>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</si>
  <si>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</si>
  <si>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</si>
  <si>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</si>
  <si>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</si>
  <si>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</si>
  <si>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</si>
  <si>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</si>
  <si>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</si>
  <si>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</si>
  <si>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</si>
  <si>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</si>
  <si>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</si>
  <si>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</si>
  <si>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</si>
  <si>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</si>
  <si>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</si>
  <si>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</si>
  <si>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</si>
  <si>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</si>
  <si>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</si>
  <si>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</si>
  <si>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</si>
  <si>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</si>
  <si>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</si>
  <si>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</si>
  <si>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</si>
  <si>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</si>
  <si>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</si>
  <si>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</si>
  <si>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</si>
  <si>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</si>
  <si>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</si>
  <si>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</si>
  <si>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</si>
  <si>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</si>
  <si>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</si>
  <si>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</si>
  <si>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</si>
  <si>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</si>
  <si>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</si>
  <si>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</si>
  <si>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</si>
  <si>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</si>
  <si>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</si>
  <si>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</si>
  <si>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</si>
  <si>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</si>
  <si>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</si>
  <si>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</si>
  <si>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</si>
  <si>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</si>
  <si>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</si>
  <si>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</si>
  <si>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</si>
  <si>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</si>
  <si>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</si>
  <si>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</si>
  <si>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</si>
  <si>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</si>
  <si>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</si>
  <si>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</si>
  <si>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</si>
  <si>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</si>
  <si>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</si>
  <si>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</si>
  <si>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</si>
  <si>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</si>
  <si>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</si>
  <si>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</si>
  <si>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</si>
  <si>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</si>
  <si>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</si>
  <si>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</si>
  <si>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</si>
  <si>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</si>
  <si>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</si>
  <si>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</si>
  <si>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</si>
  <si>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</si>
  <si>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</si>
  <si>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</si>
  <si>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</si>
  <si>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</si>
  <si>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</si>
  <si>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</si>
  <si>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</si>
  <si>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</si>
  <si>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</si>
  <si>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</si>
  <si>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</si>
  <si>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</si>
  <si>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</si>
  <si>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</si>
  <si>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</si>
  <si>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</si>
  <si>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</si>
  <si>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</si>
  <si>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</si>
  <si>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</si>
  <si>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</si>
  <si>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</si>
  <si>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</si>
  <si>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</si>
  <si>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</si>
  <si>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</si>
  <si>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</si>
  <si>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</si>
  <si>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</si>
  <si>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</si>
  <si>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</si>
  <si>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</si>
  <si>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</si>
  <si>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</si>
  <si>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</si>
  <si>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</si>
  <si>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</si>
  <si>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</si>
  <si>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</si>
  <si>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</si>
  <si>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</si>
  <si>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</si>
  <si>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</si>
  <si>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</si>
  <si>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</si>
  <si>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</si>
  <si>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</si>
  <si>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</si>
  <si>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</si>
  <si>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</si>
  <si>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</si>
  <si>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</si>
  <si>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</si>
  <si>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</si>
  <si>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</si>
  <si>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</si>
  <si>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</si>
  <si>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</si>
  <si>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</si>
  <si>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</si>
  <si>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</si>
  <si>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</si>
  <si>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</si>
  <si>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</si>
  <si>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</si>
  <si>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</si>
  <si>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</si>
  <si>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</si>
  <si>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</si>
  <si>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</si>
  <si>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</si>
  <si>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</si>
  <si>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</si>
  <si>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</si>
  <si>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</si>
  <si>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</si>
  <si>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</si>
  <si>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</si>
  <si>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</si>
  <si>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</si>
  <si>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</si>
  <si>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</si>
  <si>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</si>
  <si>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</si>
  <si>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</si>
  <si>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</si>
  <si>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</si>
  <si>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</si>
  <si>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</si>
  <si>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</si>
  <si>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</si>
  <si>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</si>
  <si>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</si>
  <si>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</si>
  <si>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</si>
  <si>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</si>
  <si>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</si>
  <si>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</si>
  <si>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</si>
  <si>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</si>
  <si>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</si>
  <si>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</si>
  <si>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</si>
  <si>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</si>
  <si>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</si>
  <si>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</si>
  <si>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</si>
  <si>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</si>
  <si>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</si>
  <si>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</si>
  <si>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</si>
  <si>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</si>
  <si>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</si>
  <si>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</si>
  <si>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</si>
  <si>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</si>
  <si>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</si>
  <si>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</si>
  <si>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</si>
  <si>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</si>
  <si>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</si>
  <si>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</si>
  <si>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</si>
  <si>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</si>
  <si>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</si>
  <si>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</si>
  <si>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</si>
  <si>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</si>
  <si>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</si>
  <si>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</si>
  <si>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</si>
  <si>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</si>
  <si>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</si>
  <si>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</si>
  <si>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</si>
  <si>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</si>
  <si>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</si>
  <si>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</si>
  <si>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</si>
  <si>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</si>
  <si>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</si>
  <si>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</si>
  <si>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</si>
  <si>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</si>
  <si>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</si>
  <si>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</si>
  <si>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</si>
  <si>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</si>
  <si>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</si>
  <si>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</si>
  <si>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</si>
  <si>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</si>
  <si>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</si>
  <si>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</si>
  <si>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</si>
  <si>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</si>
  <si>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</si>
  <si>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</si>
  <si>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</si>
  <si>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</si>
  <si>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</si>
  <si>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</si>
  <si>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</si>
  <si>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</si>
  <si>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</si>
  <si>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</si>
  <si>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</si>
  <si>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</si>
  <si>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</si>
  <si>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</si>
  <si>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</si>
  <si>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</si>
  <si>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</si>
  <si>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</si>
  <si>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</si>
  <si>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</si>
  <si>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</si>
  <si>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</si>
  <si>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</si>
  <si>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</si>
  <si>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</si>
  <si>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</si>
  <si>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</si>
  <si>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</si>
  <si>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</si>
  <si>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</si>
  <si>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</si>
  <si>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</si>
  <si>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</si>
  <si>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</si>
  <si>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</si>
  <si>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</si>
  <si>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</si>
  <si>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</si>
  <si>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</si>
  <si>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</si>
  <si>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</si>
  <si>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</si>
  <si>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</si>
  <si>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</si>
  <si>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</si>
  <si>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</si>
  <si>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</si>
  <si>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</si>
  <si>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</si>
  <si>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</si>
  <si>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</si>
  <si>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</si>
  <si>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</si>
  <si>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</si>
  <si>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</si>
  <si>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</si>
  <si>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</si>
  <si>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</si>
  <si>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</si>
  <si>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</si>
  <si>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</si>
  <si>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</si>
  <si>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</si>
  <si>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</si>
  <si>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</si>
  <si>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</si>
  <si>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</si>
  <si>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</si>
  <si>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</si>
  <si>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</si>
  <si>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</si>
  <si>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</si>
  <si>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</si>
  <si>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</si>
  <si>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</si>
  <si>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</si>
  <si>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</si>
  <si>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</si>
  <si>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</si>
  <si>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</si>
  <si>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</si>
  <si>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</si>
  <si>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</si>
  <si>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</si>
  <si>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</si>
  <si>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</si>
  <si>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</si>
  <si>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</si>
  <si>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</si>
  <si>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</si>
  <si>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</si>
  <si>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</si>
  <si>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</si>
  <si>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</si>
  <si>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</si>
  <si>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</si>
  <si>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</si>
  <si>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</si>
  <si>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</si>
  <si>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</si>
  <si>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</si>
  <si>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</si>
  <si>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</si>
  <si>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</si>
  <si>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</si>
  <si>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</si>
  <si>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</si>
  <si>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</si>
  <si>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</si>
  <si>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</si>
  <si>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</si>
  <si>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</si>
  <si>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</si>
  <si>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</si>
  <si>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</si>
  <si>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</si>
  <si>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</si>
  <si>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</si>
  <si>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</si>
  <si>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</si>
  <si>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</si>
  <si>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</si>
  <si>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</si>
  <si>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</si>
  <si>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</si>
  <si>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</si>
  <si>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</si>
  <si>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</si>
  <si>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</si>
  <si>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</si>
  <si>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</si>
  <si>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</si>
  <si>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</si>
  <si>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</si>
  <si>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</si>
  <si>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</si>
  <si>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</si>
  <si>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</si>
  <si>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</si>
  <si>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</si>
  <si>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</si>
  <si>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</si>
  <si>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</si>
  <si>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</si>
  <si>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</si>
  <si>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</si>
  <si>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</si>
  <si>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</si>
  <si>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</si>
  <si>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</si>
  <si>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</si>
  <si>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</si>
  <si>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</si>
  <si>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</si>
  <si>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</si>
  <si>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</si>
  <si>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</si>
  <si>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</si>
  <si>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</si>
  <si>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</si>
  <si>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</si>
  <si>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</si>
  <si>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</si>
  <si>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</si>
  <si>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</si>
  <si>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</si>
  <si>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</si>
  <si>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</si>
  <si>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</si>
  <si>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</si>
  <si>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</si>
  <si>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</si>
  <si>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</si>
  <si>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</si>
  <si>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</si>
  <si>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</si>
  <si>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</si>
  <si>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</si>
  <si>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</si>
  <si>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</si>
  <si>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</si>
  <si>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</si>
  <si>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</si>
  <si>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</si>
  <si>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</si>
  <si>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</si>
  <si>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</si>
  <si>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</si>
  <si>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</si>
  <si>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</si>
  <si>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</si>
  <si>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</si>
  <si>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</si>
  <si>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</si>
  <si>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</si>
  <si>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</si>
  <si>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</si>
  <si>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</si>
  <si>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</si>
  <si>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</si>
  <si>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</si>
  <si>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</si>
  <si>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</si>
  <si>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</si>
  <si>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</si>
  <si>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</si>
  <si>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</si>
  <si>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</si>
  <si>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</si>
  <si>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</si>
  <si>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</si>
  <si>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</si>
  <si>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</si>
  <si>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</si>
  <si>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</si>
  <si>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</si>
  <si>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</si>
  <si>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</si>
  <si>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</si>
  <si>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</si>
  <si>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</si>
  <si>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</si>
  <si>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</si>
  <si>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</si>
  <si>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</si>
  <si>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</si>
  <si>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</si>
  <si>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</si>
  <si>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</si>
  <si>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</si>
  <si>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</si>
  <si>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</si>
  <si>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</si>
  <si>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</si>
  <si>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</si>
  <si>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</si>
  <si>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</si>
  <si>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</si>
  <si>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</si>
  <si>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</si>
  <si>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</si>
  <si>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</si>
  <si>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</si>
  <si>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</si>
  <si>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</si>
  <si>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</si>
  <si>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</si>
  <si>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</si>
  <si>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</si>
  <si>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</si>
  <si>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</si>
  <si>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</si>
  <si>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</si>
  <si>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</si>
  <si>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</si>
  <si>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</si>
  <si>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</si>
  <si>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</si>
  <si>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</si>
  <si>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</si>
  <si>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</si>
  <si>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</si>
  <si>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</si>
  <si>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</si>
  <si>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</si>
  <si>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</si>
  <si>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</si>
  <si>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</si>
  <si>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</si>
  <si>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</si>
  <si>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</si>
  <si>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</si>
  <si>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</si>
  <si>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</si>
  <si>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</si>
  <si>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</si>
  <si>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</si>
  <si>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</si>
  <si>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</si>
  <si>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</si>
  <si>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</si>
  <si>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</si>
  <si>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</si>
  <si>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</si>
  <si>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</si>
  <si>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</si>
  <si>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</si>
  <si>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</si>
  <si>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</si>
  <si>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</si>
  <si>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</si>
  <si>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</si>
  <si>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</si>
  <si>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</si>
  <si>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</si>
  <si>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</si>
  <si>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</si>
  <si>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</si>
  <si>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</si>
  <si>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</si>
  <si>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</si>
  <si>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</si>
  <si>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</si>
  <si>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</si>
  <si>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</si>
  <si>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</si>
  <si>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</si>
  <si>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</si>
  <si>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</si>
  <si>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</si>
  <si>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</si>
  <si>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</si>
  <si>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</si>
  <si>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</si>
  <si>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</si>
  <si>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</si>
  <si>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</si>
  <si>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</si>
  <si>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</si>
  <si>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</si>
  <si>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</si>
  <si>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</si>
  <si>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</si>
  <si>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</si>
  <si>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</si>
  <si>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</si>
  <si>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</si>
  <si>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</si>
  <si>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</si>
  <si>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</si>
  <si>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</si>
  <si>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</si>
  <si>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</si>
  <si>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</si>
  <si>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</si>
  <si>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</si>
  <si>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</si>
  <si>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</si>
  <si>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</si>
  <si>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</si>
  <si>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</si>
  <si>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</si>
  <si>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</si>
  <si>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</si>
  <si>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</si>
  <si>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</si>
  <si>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</si>
  <si>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</si>
  <si>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</si>
  <si>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</si>
  <si>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</si>
  <si>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</si>
  <si>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</si>
  <si>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</si>
  <si>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</si>
  <si>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</si>
  <si>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</si>
  <si>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</si>
  <si>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</si>
  <si>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</si>
  <si>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</si>
  <si>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</si>
  <si>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</si>
  <si>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</si>
  <si>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</si>
  <si>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</si>
  <si>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</si>
  <si>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</si>
  <si>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</si>
  <si>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</si>
  <si>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</si>
  <si>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</si>
  <si>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</si>
  <si>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</si>
  <si>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</si>
  <si>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</si>
  <si>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</si>
  <si>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</si>
  <si>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</si>
  <si>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</si>
  <si>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</si>
  <si>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</si>
  <si>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</si>
  <si>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</si>
  <si>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</si>
  <si>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</si>
  <si>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</si>
  <si>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</si>
  <si>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</si>
  <si>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</si>
  <si>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</si>
  <si>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</si>
  <si>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</si>
  <si>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</si>
  <si>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</si>
  <si>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</si>
  <si>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</si>
  <si>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</si>
  <si>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</si>
  <si>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</si>
  <si>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</si>
  <si>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</si>
  <si>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</si>
  <si>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</si>
  <si>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</si>
  <si>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</si>
  <si>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</si>
  <si>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</si>
  <si>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</si>
  <si>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</si>
  <si>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</si>
  <si>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</si>
  <si>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</si>
  <si>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</si>
  <si>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</si>
  <si>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</si>
  <si>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</si>
  <si>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</si>
  <si>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</si>
  <si>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</si>
  <si>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</si>
  <si>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</si>
  <si>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</si>
  <si>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</si>
  <si>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</si>
  <si>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</si>
  <si>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</si>
  <si>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</si>
  <si>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</si>
  <si>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</si>
  <si>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</si>
  <si>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</si>
  <si>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</si>
  <si>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</si>
  <si>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</si>
  <si>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</si>
  <si>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</si>
  <si>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</si>
  <si>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</si>
  <si>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</si>
  <si>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</si>
  <si>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</si>
  <si>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</si>
  <si>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</si>
  <si>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</si>
  <si>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</si>
  <si>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</si>
  <si>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</si>
  <si>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</si>
  <si>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</si>
  <si>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</si>
  <si>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</si>
  <si>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</si>
  <si>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</si>
  <si>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</si>
  <si>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</si>
  <si>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</si>
  <si>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</si>
  <si>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</si>
  <si>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</si>
  <si>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</si>
  <si>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</si>
  <si>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</si>
  <si>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</si>
  <si>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</si>
  <si>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</si>
  <si>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</si>
  <si>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</si>
  <si>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</si>
  <si>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</si>
  <si>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</si>
  <si>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</si>
  <si>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</si>
  <si>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</si>
  <si>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</si>
  <si>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</si>
  <si>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</si>
  <si>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</si>
  <si>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</si>
  <si>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</si>
  <si>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</si>
  <si>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</si>
  <si>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</si>
  <si>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</si>
  <si>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</si>
  <si>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</si>
  <si>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</si>
  <si>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</si>
  <si>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</si>
  <si>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</si>
  <si>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</si>
  <si>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</si>
  <si>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</si>
  <si>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</si>
  <si>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</si>
  <si>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</si>
  <si>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</si>
  <si>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</si>
  <si>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</si>
  <si>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</si>
  <si>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</si>
  <si>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</si>
  <si>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</si>
  <si>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</si>
  <si>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</si>
  <si>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</si>
  <si>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</si>
  <si>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</si>
  <si>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</si>
  <si>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</si>
  <si>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</si>
  <si>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</si>
  <si>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</si>
  <si>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</si>
  <si>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</si>
  <si>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</si>
  <si>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</si>
  <si>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</si>
  <si>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</si>
  <si>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</si>
  <si>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</si>
  <si>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</si>
  <si>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</si>
  <si>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</si>
  <si>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</si>
  <si>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</si>
  <si>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</si>
  <si>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</si>
  <si>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</si>
  <si>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</si>
  <si>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</si>
  <si>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</si>
  <si>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</si>
  <si>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</si>
  <si>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</si>
  <si>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</si>
  <si>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</si>
  <si>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</si>
  <si>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</si>
  <si>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</si>
  <si>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</si>
  <si>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</si>
  <si>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</si>
  <si>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</si>
  <si>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</si>
  <si>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</si>
  <si>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</si>
  <si>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</si>
  <si>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</si>
  <si>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</si>
  <si>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</si>
  <si>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</si>
  <si>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</si>
  <si>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</si>
  <si>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</si>
  <si>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</si>
  <si>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</si>
  <si>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</si>
  <si>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</si>
  <si>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</si>
  <si>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</si>
  <si>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</si>
  <si>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</si>
  <si>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</si>
  <si>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</si>
  <si>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</si>
  <si>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</si>
  <si>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</si>
  <si>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</si>
  <si>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</si>
  <si>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</si>
  <si>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</si>
  <si>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</si>
  <si>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</si>
  <si>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</si>
  <si>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</si>
  <si>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</si>
  <si>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</si>
  <si>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</si>
  <si>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</si>
  <si>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</si>
  <si>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</si>
  <si>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</si>
  <si>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</si>
  <si>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</si>
  <si>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</si>
  <si>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</si>
  <si>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</si>
  <si>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</si>
  <si>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</si>
  <si>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</si>
  <si>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</si>
  <si>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</si>
  <si>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</si>
  <si>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</si>
  <si>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</si>
  <si>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</si>
  <si>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</si>
  <si>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</si>
  <si>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</si>
  <si>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</si>
  <si>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</si>
  <si>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</si>
  <si>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</si>
  <si>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</si>
  <si>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</si>
  <si>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</si>
  <si>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</si>
  <si>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</si>
  <si>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</si>
  <si>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</si>
  <si>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</si>
  <si>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</si>
  <si>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</si>
  <si>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</si>
  <si>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</si>
  <si>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</si>
  <si>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</si>
  <si>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</si>
  <si>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</si>
  <si>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</si>
  <si>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</si>
  <si>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</si>
  <si>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</si>
  <si>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</si>
  <si>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</si>
  <si>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</si>
  <si>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</si>
  <si>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</si>
  <si>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</si>
  <si>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</si>
  <si>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</si>
  <si>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</si>
  <si>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</si>
  <si>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</si>
  <si>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</si>
  <si>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</si>
  <si>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</si>
  <si>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</si>
  <si>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</si>
  <si>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</si>
  <si>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</si>
  <si>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</si>
  <si>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</si>
  <si>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</si>
  <si>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</si>
  <si>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</si>
  <si>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</si>
  <si>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</si>
  <si>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</si>
  <si>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</si>
  <si>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</si>
  <si>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</si>
  <si>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</si>
  <si>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</si>
  <si>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</si>
  <si>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</si>
  <si>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</si>
  <si>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</si>
  <si>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</si>
  <si>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</si>
  <si>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</si>
  <si>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</si>
  <si>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</si>
  <si>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</si>
  <si>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</si>
  <si>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</si>
  <si>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</si>
  <si>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</si>
  <si>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</si>
  <si>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</si>
  <si>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</si>
  <si>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</si>
  <si>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</si>
  <si>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</si>
  <si>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</si>
  <si>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</si>
  <si>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</si>
  <si>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</si>
  <si>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</si>
  <si>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</si>
  <si>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</si>
  <si>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</si>
  <si>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</si>
  <si>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</si>
  <si>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</si>
  <si>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</si>
  <si>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</si>
  <si>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</si>
  <si>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</si>
  <si>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</si>
  <si>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</si>
  <si>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</si>
  <si>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</si>
  <si>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</si>
  <si>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</si>
  <si>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</si>
  <si>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</si>
  <si>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</si>
  <si>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</si>
  <si>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</si>
  <si>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</si>
  <si>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</si>
  <si>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</si>
  <si>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</si>
  <si>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</si>
  <si>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</si>
  <si>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</si>
  <si>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</si>
  <si>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</si>
  <si>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</si>
  <si>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</si>
  <si>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</si>
  <si>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</si>
  <si>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</si>
  <si>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</si>
  <si>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</si>
  <si>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</si>
  <si>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</si>
  <si>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</si>
  <si>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</si>
  <si>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</si>
  <si>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</si>
  <si>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</si>
  <si>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</si>
  <si>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</si>
  <si>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</si>
  <si>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</si>
  <si>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</si>
  <si>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</si>
  <si>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</si>
  <si>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</si>
  <si>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</si>
  <si>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</si>
  <si>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</si>
  <si>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</si>
  <si>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</si>
  <si>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</si>
  <si>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</si>
  <si>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</si>
  <si>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</si>
  <si>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</si>
  <si>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</si>
  <si>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</si>
  <si>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</si>
  <si>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</si>
  <si>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</si>
  <si>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</si>
  <si>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</si>
  <si>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</si>
  <si>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</si>
  <si>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</si>
  <si>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</si>
  <si>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</si>
  <si>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</si>
  <si>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</si>
  <si>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</si>
  <si>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</si>
  <si>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</si>
  <si>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</si>
  <si>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</si>
  <si>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</si>
  <si>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</si>
  <si>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</si>
  <si>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</si>
  <si>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</si>
  <si>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</si>
  <si>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</si>
  <si>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</si>
  <si>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</si>
  <si>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</si>
  <si>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</si>
  <si>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</si>
  <si>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</si>
  <si>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</si>
  <si>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</si>
  <si>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</si>
  <si>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</si>
  <si>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</si>
  <si>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</si>
  <si>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</si>
  <si>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</si>
  <si>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</si>
  <si>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</si>
  <si>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</si>
  <si>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</si>
  <si>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</si>
  <si>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</si>
  <si>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</si>
  <si>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</si>
  <si>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</si>
  <si>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</si>
  <si>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</si>
  <si>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</si>
  <si>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</si>
  <si>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</si>
  <si>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</si>
  <si>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</si>
  <si>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</si>
  <si>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</si>
  <si>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</si>
  <si>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</si>
  <si>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</si>
  <si>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</si>
  <si>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</si>
  <si>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</si>
  <si>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</si>
  <si>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</si>
  <si>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</si>
  <si>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</si>
  <si>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</si>
  <si>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</si>
  <si>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</si>
  <si>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</si>
  <si>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</si>
  <si>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</si>
  <si>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</si>
  <si>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</si>
  <si>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</si>
  <si>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</si>
  <si>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</si>
  <si>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</si>
  <si>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</si>
  <si>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</si>
  <si>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</si>
  <si>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</si>
  <si>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</si>
  <si>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</si>
  <si>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</si>
  <si>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</si>
  <si>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</si>
  <si>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</si>
  <si>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</si>
  <si>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</si>
  <si>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</si>
  <si>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</si>
  <si>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</si>
  <si>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</si>
  <si>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</si>
  <si>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</si>
  <si>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</si>
  <si>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</si>
  <si>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</si>
  <si>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</si>
  <si>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</si>
  <si>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</si>
  <si>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</si>
  <si>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</si>
  <si>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</si>
  <si>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</si>
  <si>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</si>
  <si>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</si>
  <si>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</si>
  <si>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</si>
  <si>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</si>
  <si>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</si>
  <si>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</si>
  <si>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</si>
  <si>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</si>
  <si>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</si>
  <si>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</si>
  <si>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</si>
  <si>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</si>
  <si>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</si>
  <si>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</si>
  <si>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</si>
  <si>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</si>
  <si>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</si>
  <si>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</si>
  <si>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</si>
  <si>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</si>
  <si>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</si>
  <si>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</si>
  <si>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</si>
  <si>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</si>
  <si>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</si>
  <si>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</si>
  <si>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</si>
  <si>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</si>
  <si>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</si>
  <si>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</si>
  <si>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</si>
  <si>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</si>
  <si>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</si>
  <si>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</si>
  <si>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</si>
  <si>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</si>
  <si>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</si>
  <si>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</si>
  <si>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</si>
  <si>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</si>
  <si>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</si>
  <si>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</si>
  <si>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</si>
  <si>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</si>
  <si>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</si>
  <si>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</si>
  <si>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</si>
  <si>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</si>
  <si>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</si>
  <si>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</si>
  <si>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</si>
  <si>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</si>
  <si>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</si>
  <si>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</si>
  <si>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</si>
  <si>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</si>
  <si>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</si>
  <si>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</si>
  <si>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</si>
  <si>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</si>
  <si>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</si>
  <si>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</si>
  <si>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</si>
  <si>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</si>
  <si>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</si>
  <si>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</si>
  <si>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</si>
  <si>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</si>
  <si>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</si>
  <si>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</si>
  <si>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</si>
  <si>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</si>
  <si>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</si>
  <si>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</si>
  <si>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</si>
  <si>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</si>
  <si>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</si>
  <si>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</si>
  <si>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</si>
  <si>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</si>
  <si>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</si>
  <si>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</si>
  <si>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</si>
  <si>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</si>
  <si>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</si>
  <si>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</si>
  <si>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</si>
  <si>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</si>
  <si>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</si>
  <si>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</si>
  <si>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</si>
  <si>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</si>
  <si>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</si>
  <si>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</si>
  <si>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</si>
  <si>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</si>
  <si>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</si>
  <si>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</si>
  <si>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</si>
  <si>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</si>
  <si>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</si>
  <si>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</si>
  <si>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</si>
  <si>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</si>
  <si>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</si>
  <si>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</si>
  <si>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</si>
  <si>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</si>
  <si>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</si>
  <si>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</si>
  <si>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</si>
  <si>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</si>
  <si>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</si>
  <si>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</si>
  <si>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</si>
  <si>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</si>
  <si>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</si>
  <si>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</si>
  <si>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</si>
  <si>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</si>
  <si>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</si>
  <si>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</si>
  <si>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</si>
  <si>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</si>
  <si>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</si>
  <si>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</si>
  <si>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</si>
  <si>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</si>
  <si>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</si>
  <si>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</si>
  <si>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</si>
  <si>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</si>
  <si>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</si>
  <si>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</si>
  <si>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</si>
  <si>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</si>
  <si>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</si>
  <si>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</si>
  <si>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</si>
  <si>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</si>
  <si>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</si>
  <si>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</si>
  <si>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</si>
  <si>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</si>
  <si>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</si>
  <si>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</si>
  <si>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</si>
  <si>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</si>
  <si>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</si>
  <si>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</si>
  <si>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</si>
  <si>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</si>
  <si>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</si>
  <si>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</si>
  <si>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</si>
  <si>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</si>
  <si>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</si>
  <si>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</si>
  <si>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</si>
  <si>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</si>
  <si>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</si>
  <si>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</si>
  <si>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</si>
  <si>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</si>
  <si>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</si>
  <si>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</si>
  <si>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</si>
  <si>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</si>
  <si>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</si>
  <si>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</si>
  <si>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</si>
  <si>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</si>
  <si>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</si>
  <si>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</si>
  <si>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</si>
  <si>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</si>
  <si>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</si>
  <si>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</si>
  <si>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</si>
  <si>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</si>
  <si>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</si>
  <si>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</si>
  <si>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</si>
  <si>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</si>
  <si>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</si>
  <si>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</si>
  <si>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</si>
  <si>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</si>
  <si>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</si>
  <si>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</si>
  <si>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</si>
  <si>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</si>
  <si>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</si>
  <si>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</si>
  <si>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</si>
  <si>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</si>
  <si>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</si>
  <si>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</si>
  <si>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</si>
  <si>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</si>
  <si>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</si>
  <si>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</si>
  <si>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</si>
  <si>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</si>
  <si>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</si>
  <si>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</si>
  <si>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</si>
  <si>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</si>
  <si>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</si>
  <si>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</si>
  <si>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</si>
  <si>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</si>
  <si>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</si>
  <si>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</si>
  <si>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</si>
  <si>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</si>
  <si>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</si>
  <si>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</si>
  <si>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</si>
  <si>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</si>
  <si>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</si>
  <si>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</si>
  <si>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</si>
  <si>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</si>
  <si>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</si>
  <si>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</si>
  <si>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</si>
  <si>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</si>
  <si>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</si>
  <si>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</si>
  <si>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</si>
  <si>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</si>
  <si>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</si>
  <si>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</si>
  <si>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</si>
  <si>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</si>
  <si>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</si>
  <si>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</si>
  <si>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</si>
  <si>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</si>
  <si>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</si>
  <si>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</si>
  <si>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</si>
  <si>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</si>
  <si>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</si>
  <si>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</si>
  <si>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</si>
  <si>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</si>
  <si>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</si>
  <si>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</si>
  <si>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</si>
  <si>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</si>
  <si>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</si>
  <si>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</si>
  <si>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</si>
  <si>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</si>
  <si>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</si>
  <si>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</si>
  <si>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</si>
  <si>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</si>
  <si>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</si>
  <si>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</si>
  <si>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</si>
  <si>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</si>
  <si>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</si>
  <si>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</si>
  <si>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</si>
  <si>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</si>
  <si>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</si>
  <si>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</si>
  <si>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</si>
  <si>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</si>
  <si>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</si>
  <si>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</si>
  <si>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</si>
  <si>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</si>
  <si>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</si>
  <si>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</si>
  <si>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</si>
  <si>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</si>
  <si>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</si>
  <si>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</si>
  <si>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</si>
  <si>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</si>
  <si>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</si>
  <si>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</si>
  <si>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</si>
  <si>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</si>
  <si>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</si>
  <si>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</si>
  <si>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</si>
  <si>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</si>
  <si>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</si>
  <si>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</si>
  <si>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</si>
  <si>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</si>
  <si>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</si>
  <si>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</si>
  <si>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</si>
  <si>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</si>
  <si>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</si>
  <si>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</si>
  <si>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</si>
  <si>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</si>
  <si>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</si>
  <si>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</si>
  <si>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</si>
  <si>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</si>
  <si>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</si>
  <si>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</si>
  <si>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</si>
  <si>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</si>
  <si>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</si>
  <si>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</si>
  <si>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</si>
  <si>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</si>
  <si>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</si>
  <si>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</si>
  <si>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</si>
  <si>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</si>
  <si>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</si>
  <si>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</si>
  <si>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</si>
  <si>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</si>
  <si>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</si>
  <si>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</si>
  <si>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</si>
  <si>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</si>
  <si>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</si>
  <si>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</si>
  <si>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</si>
  <si>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</si>
  <si>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</si>
  <si>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</si>
  <si>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</si>
  <si>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</si>
  <si>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</si>
  <si>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</si>
  <si>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</si>
  <si>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</si>
  <si>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</si>
  <si>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</si>
  <si>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</si>
  <si>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</si>
  <si>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</si>
  <si>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</si>
  <si>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</si>
  <si>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</si>
  <si>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</si>
  <si>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</si>
  <si>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</si>
  <si>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</si>
  <si>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</si>
  <si>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</si>
  <si>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</si>
  <si>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</si>
  <si>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</si>
  <si>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</si>
  <si>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</si>
  <si>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</si>
  <si>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</si>
  <si>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</si>
  <si>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</si>
  <si>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</si>
  <si>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</si>
  <si>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</si>
  <si>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</si>
  <si>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</si>
  <si>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</si>
  <si>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</si>
  <si>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</si>
  <si>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</si>
  <si>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</si>
  <si>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</si>
  <si>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</si>
  <si>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</si>
  <si>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</si>
  <si>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</si>
  <si>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</si>
  <si>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</si>
  <si>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</si>
  <si>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</si>
  <si>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</si>
  <si>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</si>
  <si>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</si>
  <si>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</si>
  <si>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</si>
  <si>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</si>
  <si>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</si>
  <si>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</si>
  <si>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</si>
  <si>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</si>
  <si>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</si>
  <si>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</si>
  <si>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</si>
  <si>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</si>
  <si>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</si>
  <si>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</si>
  <si>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</si>
  <si>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</si>
  <si>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</si>
  <si>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</si>
  <si>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</si>
  <si>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</si>
  <si>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</si>
  <si>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</si>
  <si>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</si>
  <si>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</si>
  <si>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</si>
  <si>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</si>
  <si>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</si>
  <si>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</si>
  <si>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</si>
  <si>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</si>
  <si>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</si>
  <si>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</si>
  <si>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</si>
  <si>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</si>
  <si>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</si>
  <si>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</si>
  <si>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</si>
  <si>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</si>
  <si>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</si>
  <si>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</si>
  <si>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</si>
  <si>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</si>
  <si>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</si>
  <si>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</si>
  <si>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</si>
  <si>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</si>
  <si>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</si>
  <si>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</si>
  <si>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</si>
  <si>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</si>
  <si>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</si>
  <si>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</si>
  <si>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</si>
  <si>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</si>
  <si>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</si>
  <si>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</si>
  <si>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</si>
  <si>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</si>
  <si>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</si>
  <si>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</si>
  <si>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</si>
  <si>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</si>
  <si>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</si>
  <si>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</si>
  <si>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</si>
  <si>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</si>
  <si>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</si>
  <si>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</si>
  <si>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</si>
  <si>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</si>
  <si>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</si>
  <si>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</si>
  <si>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</si>
  <si>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</si>
  <si>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</si>
  <si>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</si>
  <si>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</si>
  <si>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</si>
  <si>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</si>
  <si>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</si>
  <si>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</si>
  <si>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</si>
  <si>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</si>
  <si>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</si>
  <si>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</si>
  <si>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</si>
  <si>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</si>
  <si>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</si>
  <si>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</si>
  <si>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</si>
  <si>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</si>
  <si>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</si>
  <si>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</si>
  <si>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</si>
  <si>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</si>
  <si>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</si>
  <si>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</si>
  <si>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</si>
  <si>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</si>
  <si>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</si>
  <si>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</si>
  <si>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</si>
  <si>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</si>
  <si>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</si>
  <si>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</si>
  <si>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</si>
  <si>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</si>
  <si>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</si>
  <si>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</si>
  <si>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</si>
  <si>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</si>
  <si>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</si>
  <si>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</si>
  <si>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</si>
  <si>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</si>
  <si>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</si>
  <si>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</si>
  <si>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</si>
  <si>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</si>
  <si>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</si>
  <si>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</si>
  <si>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</si>
  <si>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</si>
  <si>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</si>
  <si>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</si>
  <si>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</si>
  <si>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</si>
  <si>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</si>
  <si>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</si>
  <si>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</si>
  <si>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</si>
  <si>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</si>
  <si>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</si>
  <si>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</si>
  <si>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</si>
  <si>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</si>
  <si>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</si>
  <si>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</si>
  <si>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</si>
  <si>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</si>
  <si>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</si>
  <si>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</si>
  <si>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</si>
  <si>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</si>
  <si>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</si>
  <si>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</si>
  <si>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</si>
  <si>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</si>
  <si>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</si>
  <si>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</si>
  <si>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</si>
  <si>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</si>
  <si>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</si>
  <si>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</si>
  <si>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</si>
  <si>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</si>
  <si>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</si>
  <si>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</si>
  <si>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</si>
  <si>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</si>
  <si>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</si>
  <si>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</si>
  <si>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</si>
  <si>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</si>
  <si>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</si>
  <si>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</si>
  <si>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</si>
  <si>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</si>
  <si>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</si>
  <si>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</si>
  <si>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</si>
  <si>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</si>
  <si>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</si>
  <si>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</si>
  <si>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</si>
  <si>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</si>
  <si>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</si>
  <si>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</si>
  <si>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</si>
  <si>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</si>
  <si>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</si>
  <si>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</si>
  <si>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</si>
  <si>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</si>
  <si>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</si>
  <si>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</si>
  <si>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</si>
  <si>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</si>
  <si>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</si>
  <si>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</si>
  <si>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</si>
  <si>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</si>
  <si>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</si>
  <si>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</si>
  <si>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</si>
  <si>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</si>
  <si>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</si>
  <si>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</si>
  <si>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</si>
  <si>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</si>
  <si>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</si>
  <si>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</si>
  <si>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</si>
  <si>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</si>
  <si>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</si>
  <si>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</si>
  <si>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</si>
  <si>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</si>
  <si>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</si>
  <si>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</si>
  <si>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</si>
  <si>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</si>
  <si>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</si>
  <si>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</si>
  <si>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</si>
  <si>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</si>
  <si>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</si>
  <si>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</si>
  <si>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</si>
  <si>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</si>
  <si>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</si>
  <si>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</si>
  <si>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</si>
  <si>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</si>
  <si>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</si>
  <si>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</si>
  <si>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</si>
  <si>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</si>
  <si>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</si>
  <si>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</si>
  <si>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</si>
  <si>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</si>
  <si>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</si>
  <si>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</si>
  <si>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</si>
  <si>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</si>
  <si>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</si>
  <si>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</si>
  <si>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</si>
  <si>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</si>
  <si>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</si>
  <si>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</si>
  <si>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</si>
  <si>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</si>
  <si>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</si>
  <si>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</si>
  <si>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</si>
  <si>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</si>
  <si>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</si>
  <si>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</si>
  <si>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</si>
  <si>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</si>
  <si>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</si>
  <si>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</si>
  <si>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</si>
  <si>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</si>
  <si>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</si>
  <si>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</si>
  <si>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</si>
  <si>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</si>
  <si>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</si>
  <si>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</si>
  <si>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</si>
  <si>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</si>
  <si>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</si>
  <si>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</si>
  <si>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</si>
  <si>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</si>
  <si>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</si>
  <si>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</si>
  <si>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</si>
  <si>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</si>
  <si>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</si>
  <si>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</si>
  <si>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</si>
  <si>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</si>
  <si>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</si>
  <si>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</si>
  <si>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</si>
  <si>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</si>
  <si>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</si>
  <si>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</si>
  <si>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</si>
  <si>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</si>
  <si>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</si>
  <si>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</si>
  <si>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</si>
  <si>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</si>
  <si>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</si>
  <si>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</si>
  <si>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</si>
  <si>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</si>
  <si>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</si>
  <si>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</si>
  <si>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</si>
  <si>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</si>
  <si>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</si>
  <si>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</si>
  <si>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</si>
  <si>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</si>
  <si>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</si>
  <si>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</si>
  <si>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</si>
  <si>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</si>
  <si>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</si>
  <si>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</si>
  <si>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</si>
  <si>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</si>
  <si>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</si>
  <si>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</si>
  <si>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</si>
  <si>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</si>
  <si>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</si>
  <si>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</si>
  <si>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</si>
  <si>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</si>
  <si>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</si>
  <si>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</si>
  <si>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</si>
  <si>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</si>
  <si>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</si>
  <si>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</si>
  <si>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</si>
  <si>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</si>
  <si>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</si>
  <si>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</si>
  <si>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</si>
  <si>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</si>
  <si>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</si>
  <si>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</si>
  <si>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</si>
  <si>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</si>
  <si>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</si>
  <si>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</si>
  <si>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</si>
  <si>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</si>
  <si>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</si>
  <si>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</si>
  <si>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</si>
  <si>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</si>
  <si>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</si>
  <si>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</si>
  <si>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</si>
  <si>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</si>
  <si>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</si>
  <si>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</si>
  <si>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</si>
  <si>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</si>
  <si>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</si>
  <si>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</si>
  <si>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</si>
  <si>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</si>
  <si>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</si>
  <si>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</si>
  <si>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</si>
  <si>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</si>
  <si>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</si>
  <si>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</si>
  <si>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</si>
  <si>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</si>
  <si>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</si>
  <si>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</si>
  <si>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</si>
  <si>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</si>
  <si>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</si>
  <si>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</si>
  <si>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</si>
  <si>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</si>
  <si>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</si>
  <si>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</si>
  <si>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</si>
  <si>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</si>
  <si>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</si>
  <si>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</si>
  <si>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</si>
  <si>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</si>
  <si>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</si>
  <si>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</si>
  <si>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</si>
  <si>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</si>
  <si>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</si>
  <si>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</si>
  <si>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</si>
  <si>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</si>
  <si>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</si>
  <si>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</si>
  <si>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</si>
  <si>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</si>
  <si>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</si>
  <si>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</si>
  <si>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</si>
  <si>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</si>
  <si>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</si>
  <si>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</si>
  <si>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</si>
  <si>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</si>
  <si>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</si>
  <si>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</si>
  <si>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</si>
  <si>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</si>
  <si>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</si>
  <si>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</si>
  <si>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</si>
  <si>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</si>
  <si>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</si>
  <si>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</si>
  <si>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</si>
  <si>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</si>
  <si>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</si>
  <si>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</si>
  <si>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</si>
  <si>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</si>
  <si>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</si>
  <si>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</si>
  <si>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</si>
  <si>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</si>
  <si>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</si>
  <si>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</si>
  <si>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</si>
  <si>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</si>
  <si>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</si>
  <si>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</si>
  <si>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</si>
  <si>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</si>
  <si>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</si>
  <si>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</si>
  <si>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</si>
  <si>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</si>
  <si>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</si>
  <si>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</si>
  <si>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</si>
  <si>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</si>
  <si>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</si>
  <si>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</si>
  <si>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</si>
  <si>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</si>
  <si>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</si>
  <si>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</si>
  <si>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</si>
  <si>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</si>
  <si>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</si>
  <si>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</si>
  <si>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</si>
  <si>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</si>
  <si>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</si>
  <si>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</si>
  <si>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</si>
  <si>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</si>
  <si>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</si>
  <si>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</si>
  <si>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</si>
  <si>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</si>
  <si>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</si>
  <si>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</si>
  <si>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</si>
  <si>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</si>
  <si>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</si>
  <si>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</si>
  <si>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</si>
  <si>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</si>
  <si>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</si>
  <si>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</si>
  <si>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</si>
  <si>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</si>
  <si>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</si>
  <si>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</si>
  <si>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</si>
  <si>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</si>
  <si>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</si>
  <si>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</si>
  <si>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</si>
  <si>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</si>
  <si>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</si>
  <si>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</si>
  <si>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</si>
  <si>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</si>
  <si>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</si>
  <si>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</si>
  <si>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</si>
  <si>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</si>
  <si>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</si>
  <si>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</si>
  <si>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</si>
  <si>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</si>
  <si>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</si>
  <si>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</si>
  <si>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</si>
  <si>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</si>
  <si>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</si>
  <si>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</si>
  <si>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</si>
  <si>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</si>
  <si>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</si>
  <si>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</si>
  <si>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</si>
  <si>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</si>
  <si>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</si>
  <si>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</si>
  <si>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</si>
  <si>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</si>
  <si>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</si>
  <si>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</si>
  <si>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</si>
  <si>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</si>
  <si>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</si>
  <si>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</si>
  <si>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</si>
  <si>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</si>
  <si>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</si>
  <si>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</si>
  <si>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</si>
  <si>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</si>
  <si>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</si>
  <si>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</si>
  <si>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</si>
  <si>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</si>
  <si>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</si>
  <si>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</si>
  <si>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</si>
  <si>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</si>
  <si>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</si>
  <si>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</si>
  <si>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</si>
  <si>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</si>
  <si>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</si>
  <si>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</si>
  <si>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</si>
  <si>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</si>
  <si>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</si>
  <si>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</si>
  <si>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</si>
  <si>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</si>
  <si>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</si>
  <si>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</si>
  <si>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</si>
  <si>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</si>
  <si>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</si>
  <si>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</si>
  <si>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</si>
  <si>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</si>
  <si>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</si>
  <si>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</si>
  <si>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</si>
  <si>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</si>
  <si>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</si>
  <si>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</si>
  <si>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</si>
  <si>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</si>
  <si>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</si>
  <si>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</si>
  <si>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</si>
  <si>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</si>
  <si>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</si>
  <si>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</si>
  <si>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</si>
  <si>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</si>
  <si>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</si>
  <si>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</si>
  <si>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</si>
  <si>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</si>
  <si>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</si>
  <si>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</si>
  <si>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</si>
  <si>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</si>
  <si>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</si>
  <si>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</si>
  <si>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</si>
  <si>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</si>
  <si>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</si>
  <si>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</si>
  <si>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</si>
  <si>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</si>
  <si>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</si>
  <si>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</si>
  <si>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</si>
  <si>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</si>
  <si>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</si>
  <si>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</si>
  <si>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</si>
  <si>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</si>
  <si>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</si>
  <si>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</si>
  <si>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</si>
  <si>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</si>
  <si>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</si>
  <si>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</si>
  <si>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</si>
  <si>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</si>
  <si>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</si>
  <si>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</si>
  <si>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</si>
  <si>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</si>
  <si>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</si>
  <si>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</si>
  <si>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</si>
  <si>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</si>
  <si>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</si>
  <si>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</si>
  <si>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</si>
  <si>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</si>
  <si>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</si>
  <si>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</si>
  <si>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</si>
  <si>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</si>
  <si>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</si>
  <si>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</si>
  <si>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</si>
  <si>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</si>
  <si>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</si>
  <si>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</si>
  <si>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</si>
  <si>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</si>
  <si>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</si>
  <si>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</si>
  <si>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</si>
  <si>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</si>
  <si>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</si>
  <si>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</si>
  <si>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</si>
  <si>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</si>
  <si>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</si>
  <si>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</si>
  <si>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</si>
  <si>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</si>
  <si>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</si>
  <si>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</si>
  <si>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</si>
  <si>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</si>
  <si>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</si>
  <si>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</si>
  <si>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</si>
  <si>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</si>
  <si>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</si>
  <si>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</si>
  <si>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</si>
  <si>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</si>
  <si>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</si>
  <si>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</si>
  <si>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</si>
  <si>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</si>
  <si>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</si>
  <si>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</si>
  <si>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</si>
  <si>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</si>
  <si>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</si>
  <si>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</si>
  <si>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</si>
  <si>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</si>
  <si>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</si>
  <si>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</si>
  <si>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</si>
  <si>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</si>
  <si>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</si>
  <si>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</si>
  <si>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</si>
  <si>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</si>
  <si>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</si>
  <si>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</si>
  <si>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</si>
  <si>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</si>
  <si>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</si>
  <si>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</si>
  <si>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</si>
  <si>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</si>
  <si>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</si>
  <si>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</si>
  <si>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</si>
  <si>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</si>
  <si>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</si>
  <si>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</si>
  <si>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</si>
  <si>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</si>
  <si>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</si>
  <si>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</si>
  <si>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</si>
  <si>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</si>
  <si>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</si>
  <si>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</si>
  <si>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</si>
  <si>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</si>
  <si>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</si>
  <si>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</si>
  <si>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</si>
  <si>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</si>
  <si>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</si>
  <si>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</si>
  <si>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</si>
  <si>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</si>
  <si>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</si>
  <si>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</si>
  <si>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</si>
  <si>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</si>
  <si>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</si>
  <si>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</si>
  <si>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</si>
  <si>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</si>
  <si>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</si>
  <si>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</si>
  <si>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</si>
  <si>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</si>
  <si>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</si>
  <si>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</si>
  <si>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</si>
  <si>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</si>
  <si>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</si>
  <si>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</si>
  <si>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</si>
  <si>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</si>
  <si>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</si>
  <si>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</si>
  <si>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</si>
  <si>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</si>
  <si>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</si>
  <si>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</si>
  <si>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</si>
  <si>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</si>
  <si>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</si>
  <si>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</si>
  <si>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</si>
  <si>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</si>
  <si>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</si>
  <si>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</si>
  <si>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</si>
  <si>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</si>
  <si>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</si>
  <si>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</si>
  <si>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</si>
  <si>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</si>
  <si>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</si>
  <si>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</si>
  <si>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</si>
  <si>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</si>
  <si>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</si>
  <si>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</si>
  <si>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</si>
  <si>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</si>
  <si>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</si>
  <si>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</si>
  <si>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</si>
  <si>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</si>
  <si>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</si>
  <si>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</si>
  <si>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</si>
  <si>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</si>
  <si>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</si>
  <si>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</si>
  <si>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</si>
  <si>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</si>
  <si>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</si>
  <si>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</si>
  <si>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</si>
  <si>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</si>
  <si>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</si>
  <si>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</si>
  <si>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</si>
  <si>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</si>
  <si>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</si>
  <si>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</si>
  <si>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</si>
  <si>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</si>
  <si>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</si>
  <si>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</si>
  <si>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</si>
  <si>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</si>
  <si>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</si>
  <si>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</si>
  <si>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</si>
  <si>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</si>
  <si>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</si>
  <si>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</si>
  <si>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</si>
  <si>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</si>
  <si>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</si>
  <si>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</si>
  <si>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</si>
  <si>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</si>
  <si>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</si>
  <si>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</si>
  <si>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</si>
  <si>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</si>
  <si>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</si>
  <si>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</si>
  <si>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</si>
  <si>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</si>
  <si>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</si>
  <si>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</si>
  <si>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</si>
  <si>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</si>
  <si>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</si>
  <si>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</si>
  <si>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</si>
  <si>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</si>
  <si>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</si>
  <si>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</si>
  <si>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</si>
  <si>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</si>
  <si>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</si>
  <si>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</si>
  <si>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</si>
  <si>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</si>
  <si>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</si>
  <si>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</si>
  <si>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</si>
  <si>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</si>
  <si>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</si>
  <si>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</si>
  <si>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</si>
  <si>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</si>
  <si>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</si>
  <si>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</si>
  <si>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</si>
  <si>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</si>
  <si>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</si>
  <si>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</si>
  <si>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</si>
  <si>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</si>
  <si>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</si>
  <si>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</si>
  <si>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</si>
  <si>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</si>
  <si>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</si>
  <si>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</si>
  <si>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</si>
  <si>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</si>
  <si>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</si>
  <si>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</si>
  <si>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</si>
  <si>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</si>
  <si>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</si>
  <si>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</si>
  <si>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</si>
  <si>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</si>
  <si>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</si>
  <si>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</si>
  <si>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</si>
  <si>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</si>
  <si>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</si>
  <si>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</si>
  <si>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</si>
  <si>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</si>
  <si>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</si>
  <si>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</si>
  <si>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</si>
  <si>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</si>
  <si>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</si>
  <si>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</si>
  <si>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</si>
  <si>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</si>
  <si>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</si>
  <si>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</si>
  <si>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</si>
  <si>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</si>
  <si>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</si>
  <si>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</si>
  <si>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</si>
  <si>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</si>
  <si>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</si>
  <si>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</si>
  <si>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</si>
  <si>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</si>
  <si>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</si>
  <si>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</si>
  <si>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</si>
  <si>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</si>
  <si>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</si>
  <si>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</si>
  <si>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</si>
  <si>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</si>
  <si>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</si>
  <si>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</si>
  <si>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</si>
  <si>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</si>
  <si>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</si>
  <si>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</si>
  <si>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</si>
  <si>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</si>
  <si>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</si>
  <si>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</si>
  <si>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</si>
  <si>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</si>
  <si>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</si>
  <si>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</si>
  <si>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</si>
  <si>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</si>
  <si>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</si>
  <si>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</si>
  <si>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</si>
  <si>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</si>
  <si>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</si>
  <si>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</si>
  <si>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</si>
  <si>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</si>
  <si>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</si>
  <si>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</si>
  <si>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</si>
  <si>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</si>
  <si>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</si>
  <si>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</si>
  <si>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</si>
  <si>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</si>
  <si>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</si>
  <si>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</si>
  <si>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</si>
  <si>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</si>
  <si>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</si>
  <si>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</si>
  <si>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</si>
  <si>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</si>
  <si>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</si>
  <si>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</si>
  <si>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</si>
  <si>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</si>
  <si>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</si>
  <si>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</si>
  <si>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</si>
  <si>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</si>
  <si>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</si>
  <si>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</si>
  <si>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</si>
  <si>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</si>
  <si>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</si>
  <si>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</si>
  <si>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</si>
  <si>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</si>
  <si>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</si>
  <si>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</si>
  <si>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</si>
  <si>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</si>
  <si>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</si>
  <si>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</si>
  <si>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</si>
  <si>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</si>
  <si>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</si>
  <si>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</si>
  <si>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</si>
  <si>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</si>
  <si>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</si>
  <si>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</si>
  <si>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</si>
  <si>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</si>
  <si>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</si>
  <si>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</si>
  <si>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</si>
  <si>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</si>
  <si>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</si>
  <si>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</si>
  <si>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</si>
  <si>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</si>
  <si>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</si>
  <si>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</si>
  <si>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</si>
  <si>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</si>
  <si>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</si>
  <si>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</si>
  <si>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</si>
  <si>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</si>
  <si>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</si>
  <si>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</si>
  <si>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</si>
  <si>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</si>
  <si>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</si>
  <si>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</si>
  <si>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</si>
  <si>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</si>
  <si>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</si>
  <si>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</si>
  <si>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</si>
  <si>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</si>
  <si>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</si>
  <si>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</si>
  <si>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</si>
  <si>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</si>
  <si>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</si>
  <si>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</si>
  <si>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</si>
  <si>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</si>
  <si>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</si>
  <si>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</si>
  <si>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</si>
  <si>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</si>
  <si>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</si>
  <si>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</si>
  <si>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</si>
  <si>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</si>
  <si>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</si>
  <si>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</si>
  <si>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</si>
  <si>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</si>
  <si>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</si>
  <si>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</si>
  <si>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</si>
  <si>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</si>
  <si>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</si>
  <si>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</si>
  <si>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</si>
  <si>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</si>
  <si>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</si>
  <si>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</si>
  <si>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</si>
  <si>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</si>
  <si>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</si>
  <si>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</si>
  <si>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</si>
  <si>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</si>
  <si>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</si>
  <si>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</si>
  <si>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</si>
  <si>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</si>
  <si>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</si>
  <si>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</si>
  <si>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</si>
  <si>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</si>
  <si>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</si>
  <si>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</si>
  <si>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</si>
  <si>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</si>
  <si>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</si>
  <si>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</si>
  <si>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</si>
  <si>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</si>
  <si>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</si>
  <si>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</si>
  <si>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</si>
  <si>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</si>
  <si>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</si>
  <si>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</si>
  <si>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</si>
  <si>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</si>
  <si>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</si>
  <si>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</si>
  <si>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</si>
  <si>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</si>
  <si>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</si>
  <si>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</si>
  <si>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</si>
  <si>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</si>
  <si>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</si>
  <si>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</si>
  <si>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</si>
  <si>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</si>
  <si>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</si>
  <si>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</si>
  <si>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</si>
  <si>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</si>
  <si>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</si>
  <si>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</si>
  <si>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</si>
  <si>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</si>
  <si>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</si>
  <si>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</si>
  <si>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</si>
  <si>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</si>
  <si>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</si>
  <si>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</si>
  <si>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</si>
  <si>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</si>
  <si>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</si>
  <si>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</si>
  <si>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</si>
  <si>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</si>
  <si>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</si>
  <si>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</si>
  <si>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</si>
  <si>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</si>
  <si>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</si>
  <si>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</si>
  <si>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</si>
  <si>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</si>
  <si>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</si>
  <si>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</si>
  <si>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</si>
  <si>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</si>
  <si>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</si>
  <si>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</si>
  <si>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</si>
  <si>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</si>
  <si>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</si>
  <si>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</si>
  <si>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</si>
  <si>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</si>
  <si>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</si>
  <si>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</si>
  <si>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</si>
  <si>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</si>
  <si>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</si>
  <si>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</si>
  <si>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</si>
  <si>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</si>
  <si>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</si>
  <si>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</si>
  <si>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</si>
  <si>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</si>
  <si>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</si>
  <si>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</si>
  <si>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</si>
  <si>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</si>
  <si>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</si>
  <si>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</si>
  <si>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</si>
  <si>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</si>
  <si>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</si>
  <si>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</si>
  <si>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</si>
  <si>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</si>
  <si>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</si>
  <si>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</si>
  <si>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</si>
  <si>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</si>
  <si>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</si>
  <si>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</si>
  <si>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</si>
  <si>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</si>
  <si>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</si>
  <si>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</si>
  <si>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</si>
  <si>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</si>
  <si>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</si>
  <si>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</si>
  <si>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</si>
  <si>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</si>
  <si>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</si>
  <si>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</si>
  <si>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</si>
  <si>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</si>
  <si>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</si>
  <si>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</si>
  <si>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</si>
  <si>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</si>
  <si>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</si>
  <si>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</si>
  <si>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</si>
  <si>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</si>
  <si>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</si>
  <si>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</si>
  <si>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</si>
  <si>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</si>
  <si>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</si>
  <si>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</si>
  <si>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</si>
  <si>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</si>
  <si>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</si>
  <si>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</si>
  <si>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</si>
  <si>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</si>
  <si>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</si>
  <si>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</si>
  <si>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</si>
  <si>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</si>
  <si>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</si>
  <si>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</si>
  <si>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</si>
  <si>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</si>
  <si>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</si>
  <si>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</si>
  <si>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</si>
  <si>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</si>
  <si>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</si>
  <si>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</si>
  <si>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</si>
  <si>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</si>
  <si>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</si>
  <si>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</si>
  <si>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</si>
  <si>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</si>
  <si>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</si>
  <si>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</si>
  <si>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</si>
  <si>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</si>
  <si>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</si>
  <si>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</si>
  <si>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</si>
  <si>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</si>
  <si>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</si>
  <si>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</si>
  <si>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</si>
  <si>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</si>
  <si>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</si>
  <si>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</si>
  <si>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</si>
  <si>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</si>
  <si>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</si>
  <si>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</si>
  <si>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</si>
  <si>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</si>
  <si>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</si>
  <si>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</si>
  <si>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</si>
  <si>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</si>
  <si>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</si>
  <si>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</si>
  <si>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</si>
  <si>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</si>
  <si>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</si>
  <si>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</si>
  <si>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</si>
  <si>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</si>
  <si>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</si>
  <si>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</si>
  <si>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</si>
  <si>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</si>
  <si>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</si>
  <si>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</si>
  <si>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</si>
  <si>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</si>
  <si>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</si>
  <si>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</si>
  <si>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</si>
  <si>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</si>
  <si>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</si>
  <si>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</si>
  <si>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</si>
  <si>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</si>
  <si>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</si>
  <si>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</si>
  <si>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</si>
  <si>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</si>
  <si>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</si>
  <si>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</si>
  <si>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</si>
  <si>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</si>
  <si>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</si>
  <si>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</si>
  <si>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</si>
  <si>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</si>
  <si>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</si>
  <si>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</si>
  <si>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</si>
  <si>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</si>
  <si>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</si>
  <si>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</si>
  <si>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</si>
  <si>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</si>
  <si>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</si>
  <si>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</si>
  <si>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</si>
  <si>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</si>
  <si>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</si>
  <si>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</si>
  <si>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</si>
  <si>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</si>
  <si>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</si>
  <si>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</si>
  <si>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</si>
  <si>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</si>
  <si>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</si>
  <si>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</si>
  <si>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</si>
  <si>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</si>
  <si>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</si>
  <si>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</si>
  <si>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</si>
  <si>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</si>
  <si>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</si>
  <si>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</si>
  <si>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</si>
  <si>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</si>
  <si>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</si>
  <si>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</si>
  <si>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</si>
  <si>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</si>
  <si>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</si>
  <si>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</si>
  <si>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</si>
  <si>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</si>
  <si>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</si>
  <si>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</si>
  <si>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</si>
  <si>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</si>
  <si>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</si>
  <si>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</si>
  <si>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</si>
  <si>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</si>
  <si>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</si>
  <si>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</si>
  <si>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</si>
  <si>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</si>
  <si>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</si>
  <si>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</si>
  <si>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</si>
  <si>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</si>
  <si>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</si>
  <si>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</si>
  <si>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</si>
  <si>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</si>
  <si>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</si>
  <si>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</si>
  <si>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</si>
  <si>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</si>
  <si>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</si>
  <si>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</si>
  <si>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</si>
  <si>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</si>
  <si>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</si>
  <si>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</si>
  <si>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</si>
  <si>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</si>
  <si>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</si>
  <si>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</si>
  <si>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</si>
  <si>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</si>
  <si>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</si>
  <si>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</si>
  <si>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</si>
  <si>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</si>
  <si>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</si>
  <si>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</si>
  <si>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</si>
  <si>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</si>
  <si>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</si>
  <si>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</si>
  <si>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</si>
  <si>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</si>
  <si>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</si>
  <si>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</si>
  <si>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</si>
  <si>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</si>
  <si>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</si>
  <si>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</si>
  <si>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</si>
  <si>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</si>
  <si>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</si>
  <si>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</si>
  <si>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</si>
  <si>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</si>
  <si>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</si>
  <si>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</si>
  <si>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</si>
  <si>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</si>
  <si>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</si>
  <si>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</si>
  <si>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</si>
  <si>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</si>
  <si>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</si>
  <si>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</si>
  <si>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</si>
  <si>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</si>
  <si>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</si>
  <si>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</si>
  <si>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</si>
  <si>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</si>
  <si>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</si>
  <si>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</si>
  <si>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</si>
  <si>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</si>
  <si>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</si>
  <si>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</si>
  <si>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</si>
  <si>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</si>
  <si>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</si>
  <si>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</si>
  <si>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</si>
  <si>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</si>
  <si>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</si>
  <si>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</si>
  <si>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</si>
  <si>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</si>
  <si>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</si>
  <si>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</si>
  <si>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</si>
  <si>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</si>
  <si>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</si>
  <si>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</si>
  <si>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</si>
  <si>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</si>
  <si>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</si>
  <si>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</si>
  <si>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</si>
  <si>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</si>
  <si>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</si>
  <si>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</si>
  <si>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</si>
  <si>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</si>
  <si>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</si>
  <si>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</si>
  <si>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</si>
  <si>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</si>
  <si>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</si>
  <si>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</si>
  <si>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</si>
  <si>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</si>
  <si>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</si>
  <si>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</si>
  <si>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</si>
  <si>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</si>
  <si>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</si>
  <si>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</si>
  <si>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</si>
  <si>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</si>
  <si>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</si>
  <si>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</si>
  <si>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</si>
  <si>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</si>
  <si>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</si>
  <si>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</si>
  <si>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</si>
  <si>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</si>
  <si>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</si>
  <si>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</si>
  <si>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</si>
  <si>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</si>
  <si>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</si>
  <si>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</si>
  <si>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</si>
  <si>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</si>
  <si>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</si>
  <si>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</si>
  <si>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</si>
  <si>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</si>
  <si>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</si>
  <si>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</si>
  <si>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</si>
  <si>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</si>
  <si>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</si>
  <si>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</si>
  <si>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</si>
  <si>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</si>
  <si>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</si>
  <si>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</si>
  <si>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</si>
  <si>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</si>
  <si>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</si>
  <si>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</si>
  <si>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</si>
  <si>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</si>
  <si>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</si>
  <si>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</si>
  <si>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</si>
  <si>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</si>
  <si>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</si>
  <si>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</si>
  <si>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</si>
  <si>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</si>
  <si>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</si>
  <si>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</si>
  <si>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</si>
  <si>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</si>
  <si>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</si>
  <si>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</si>
  <si>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</si>
  <si>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</si>
  <si>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</si>
  <si>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</si>
  <si>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</si>
  <si>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</si>
  <si>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</si>
  <si>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</si>
  <si>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</si>
  <si>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</si>
  <si>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</si>
  <si>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</si>
  <si>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</si>
  <si>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</si>
  <si>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</si>
  <si>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</si>
  <si>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</si>
  <si>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</si>
  <si>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</si>
  <si>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</si>
  <si>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</si>
  <si>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</si>
  <si>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</si>
  <si>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</si>
  <si>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</si>
  <si>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</si>
  <si>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</si>
  <si>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</si>
  <si>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</si>
  <si>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</si>
  <si>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</si>
  <si>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</si>
  <si>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</si>
  <si>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</si>
  <si>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</si>
  <si>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</si>
  <si>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</si>
  <si>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</si>
  <si>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</si>
  <si>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</si>
  <si>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</si>
  <si>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</si>
  <si>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</si>
  <si>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</si>
  <si>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</si>
  <si>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</si>
  <si>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</si>
  <si>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</si>
  <si>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</si>
  <si>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</si>
  <si>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</si>
  <si>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</si>
  <si>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</si>
  <si>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</si>
  <si>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</si>
  <si>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</si>
  <si>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</si>
  <si>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</si>
  <si>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</si>
  <si>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</si>
  <si>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</si>
  <si>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</si>
  <si>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</si>
  <si>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</si>
  <si>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</si>
  <si>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</si>
  <si>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</si>
  <si>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</si>
  <si>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</si>
  <si>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</si>
  <si>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</si>
  <si>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</si>
  <si>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</si>
  <si>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</si>
  <si>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</si>
  <si>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</si>
  <si>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</si>
  <si>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</si>
  <si>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</si>
  <si>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</si>
  <si>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</si>
  <si>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</si>
  <si>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</si>
  <si>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</si>
  <si>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</si>
  <si>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</si>
  <si>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</si>
  <si>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</si>
  <si>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</si>
  <si>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</si>
  <si>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</si>
  <si>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</si>
  <si>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</si>
  <si>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</si>
  <si>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</si>
  <si>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</si>
  <si>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</si>
  <si>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</si>
  <si>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</si>
  <si>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</si>
  <si>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</si>
  <si>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</si>
  <si>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</si>
  <si>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</si>
  <si>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</si>
  <si>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</si>
  <si>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</si>
  <si>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</si>
  <si>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</si>
  <si>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</si>
  <si>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</si>
  <si>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</si>
  <si>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</si>
  <si>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</si>
  <si>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</si>
  <si>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</si>
  <si>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</si>
  <si>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</si>
  <si>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</si>
  <si>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</si>
  <si>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</si>
  <si>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</si>
  <si>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</si>
  <si>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</si>
  <si>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</si>
  <si>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</si>
  <si>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</si>
  <si>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</si>
  <si>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</si>
  <si>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</si>
  <si>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</si>
  <si>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</si>
  <si>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</si>
  <si>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</si>
  <si>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</si>
  <si>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</si>
  <si>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</si>
  <si>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</si>
  <si>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</si>
  <si>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</si>
  <si>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</si>
  <si>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</si>
  <si>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</si>
  <si>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</si>
  <si>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</si>
  <si>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</si>
  <si>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</si>
  <si>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</si>
  <si>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</si>
  <si>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</si>
  <si>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</si>
  <si>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</si>
  <si>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</si>
  <si>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</si>
  <si>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</si>
  <si>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</si>
  <si>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</si>
  <si>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</si>
  <si>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</si>
  <si>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</si>
  <si>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</si>
  <si>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</si>
  <si>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</si>
  <si>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</si>
  <si>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</si>
  <si>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</si>
  <si>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</si>
  <si>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</si>
  <si>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</si>
  <si>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</si>
  <si>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</si>
  <si>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</si>
  <si>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</si>
  <si>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</si>
  <si>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</si>
  <si>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</si>
  <si>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</si>
  <si>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</si>
  <si>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</si>
  <si>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</si>
  <si>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</si>
  <si>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</si>
  <si>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</si>
  <si>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</si>
  <si>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</si>
  <si>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</si>
  <si>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</si>
  <si>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</si>
  <si>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</si>
  <si>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</si>
  <si>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</si>
  <si>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</si>
  <si>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</si>
  <si>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</si>
  <si>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</si>
  <si>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</si>
  <si>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</si>
  <si>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</si>
  <si>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</si>
  <si>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</si>
  <si>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</si>
  <si>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</si>
  <si>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</si>
  <si>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</si>
  <si>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</si>
  <si>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</si>
  <si>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</si>
  <si>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</si>
  <si>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</si>
  <si>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</si>
  <si>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</si>
  <si>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</si>
  <si>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</si>
  <si>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</si>
  <si>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</si>
  <si>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</si>
  <si>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</si>
  <si>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</si>
  <si>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</si>
  <si>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</si>
  <si>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</si>
  <si>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</si>
  <si>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</si>
  <si>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</si>
  <si>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</si>
  <si>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</si>
  <si>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</si>
  <si>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</si>
  <si>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</si>
  <si>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</si>
  <si>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</si>
  <si>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</si>
  <si>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</si>
  <si>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</si>
  <si>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</si>
  <si>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</si>
  <si>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</si>
  <si>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</si>
  <si>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</si>
  <si>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</si>
  <si>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</si>
  <si>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</si>
  <si>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</si>
  <si>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</si>
  <si>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</si>
  <si>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</si>
  <si>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</si>
  <si>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</si>
  <si>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</si>
  <si>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</si>
  <si>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</si>
  <si>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</si>
  <si>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</si>
  <si>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</si>
  <si>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</si>
  <si>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</si>
  <si>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</si>
  <si>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</si>
  <si>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</si>
  <si>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</si>
  <si>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</si>
  <si>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</si>
  <si>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</si>
  <si>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</si>
  <si>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</si>
  <si>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</si>
  <si>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</si>
  <si>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</si>
  <si>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</si>
  <si>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</si>
  <si>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</si>
  <si>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</si>
  <si>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</si>
  <si>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</si>
  <si>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</si>
  <si>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</si>
  <si>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</si>
  <si>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</si>
  <si>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</si>
  <si>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</si>
  <si>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</si>
  <si>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</si>
  <si>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</si>
  <si>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</si>
  <si>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</si>
  <si>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</si>
  <si>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</si>
  <si>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</si>
  <si>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</si>
  <si>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</si>
  <si>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</si>
  <si>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</si>
  <si>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</si>
  <si>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</si>
  <si>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</si>
  <si>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</si>
  <si>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</si>
  <si>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</si>
  <si>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</si>
  <si>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</si>
  <si>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</si>
  <si>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</si>
  <si>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</si>
  <si>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</si>
  <si>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</si>
  <si>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</si>
  <si>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</si>
  <si>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</si>
  <si>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</si>
  <si>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</si>
  <si>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</si>
  <si>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</si>
  <si>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</si>
  <si>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</si>
  <si>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</si>
  <si>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</si>
  <si>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</si>
  <si>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</si>
  <si>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</si>
  <si>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</si>
  <si>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</si>
  <si>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</si>
  <si>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</si>
  <si>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</si>
  <si>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</si>
  <si>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</si>
  <si>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</si>
  <si>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</si>
  <si>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</si>
  <si>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</si>
  <si>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</si>
  <si>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</si>
  <si>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</si>
  <si>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</si>
  <si>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</si>
  <si>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</si>
  <si>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</si>
  <si>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</si>
  <si>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</si>
  <si>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</si>
  <si>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</si>
  <si>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</si>
  <si>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</si>
  <si>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</si>
  <si>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</si>
  <si>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</si>
  <si>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</si>
  <si>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</si>
  <si>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</si>
  <si>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</si>
  <si>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</si>
  <si>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</si>
  <si>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</si>
  <si>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</si>
  <si>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</si>
  <si>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</si>
  <si>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</si>
  <si>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</si>
  <si>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</si>
  <si>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</si>
  <si>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</si>
  <si>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</si>
  <si>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</si>
  <si>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</si>
  <si>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</si>
  <si>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</si>
  <si>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</si>
  <si>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</si>
  <si>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</si>
  <si>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</si>
  <si>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</si>
  <si>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</si>
  <si>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</si>
  <si>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</si>
  <si>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</si>
  <si>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</si>
  <si>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</si>
  <si>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</si>
  <si>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</si>
  <si>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</si>
  <si>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</si>
  <si>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</si>
  <si>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</si>
  <si>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</si>
  <si>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</si>
  <si>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</si>
  <si>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</si>
  <si>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</si>
  <si>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</si>
  <si>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</si>
  <si>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</si>
  <si>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</si>
  <si>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</si>
  <si>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</si>
  <si>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</si>
  <si>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</si>
  <si>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</si>
  <si>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</si>
  <si>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</si>
  <si>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</si>
  <si>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</si>
  <si>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</si>
  <si>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</si>
  <si>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</si>
  <si>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</si>
  <si>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</si>
  <si>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</si>
  <si>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</si>
  <si>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</si>
  <si>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</si>
  <si>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</si>
  <si>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</si>
  <si>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</si>
  <si>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</si>
  <si>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</si>
  <si>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</si>
  <si>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</si>
  <si>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</si>
  <si>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</si>
  <si>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</si>
  <si>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</si>
  <si>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</si>
  <si>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</si>
  <si>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</si>
  <si>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</si>
  <si>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</si>
  <si>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</si>
  <si>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</si>
  <si>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</si>
  <si>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</si>
  <si>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</si>
  <si>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</si>
  <si>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</si>
  <si>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</si>
  <si>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</si>
  <si>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</si>
  <si>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</si>
  <si>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</si>
  <si>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</si>
  <si>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</si>
  <si>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</si>
  <si>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</si>
  <si>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</si>
  <si>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</si>
  <si>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</si>
  <si>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</si>
  <si>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</si>
  <si>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</si>
  <si>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</si>
  <si>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</si>
  <si>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</si>
  <si>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</si>
  <si>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</si>
  <si>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</si>
  <si>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</si>
  <si>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</si>
  <si>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</si>
  <si>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</si>
  <si>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</si>
  <si>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</si>
  <si>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</si>
  <si>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</si>
  <si>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</si>
  <si>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</si>
  <si>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</si>
  <si>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</si>
  <si>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</si>
  <si>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</si>
  <si>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</si>
  <si>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</si>
  <si>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</si>
  <si>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</si>
  <si>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</si>
  <si>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</si>
  <si>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</si>
  <si>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</si>
  <si>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</si>
  <si>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</si>
  <si>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</si>
  <si>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</si>
  <si>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</si>
  <si>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</si>
  <si>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</si>
  <si>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</si>
  <si>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</si>
  <si>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</si>
  <si>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</si>
  <si>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</si>
  <si>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</si>
  <si>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</si>
  <si>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</si>
  <si>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</si>
  <si>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</si>
  <si>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</si>
  <si>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</si>
  <si>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</si>
  <si>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</si>
  <si>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</si>
  <si>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</si>
  <si>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</si>
  <si>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</si>
  <si>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</si>
  <si>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</si>
  <si>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</si>
  <si>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</si>
  <si>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</si>
  <si>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</si>
  <si>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</si>
  <si>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</si>
  <si>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</si>
  <si>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</si>
  <si>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</si>
  <si>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</si>
  <si>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</si>
  <si>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</si>
  <si>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</si>
  <si>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</si>
  <si>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</si>
  <si>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</si>
  <si>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</si>
  <si>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</si>
  <si>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</si>
  <si>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</si>
  <si>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</si>
  <si>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</si>
  <si>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</si>
  <si>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</si>
  <si>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</si>
  <si>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</si>
  <si>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</si>
  <si>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</si>
  <si>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</si>
  <si>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</si>
  <si>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</si>
  <si>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</si>
  <si>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</si>
  <si>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</si>
  <si>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</si>
  <si>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</si>
  <si>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</si>
  <si>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</si>
  <si>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</si>
  <si>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</si>
  <si>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</si>
  <si>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</si>
  <si>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</si>
  <si>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</si>
  <si>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</si>
  <si>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</si>
  <si>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</si>
  <si>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</si>
  <si>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</si>
  <si>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</si>
  <si>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</si>
  <si>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</si>
  <si>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</si>
  <si>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</si>
  <si>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</si>
  <si>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</si>
  <si>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</si>
  <si>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</si>
  <si>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</si>
  <si>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</si>
  <si>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</si>
  <si>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</si>
  <si>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</si>
  <si>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</si>
  <si>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</si>
  <si>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</si>
  <si>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</si>
  <si>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</si>
  <si>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</si>
  <si>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</si>
  <si>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</si>
  <si>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</si>
  <si>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</si>
  <si>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</si>
  <si>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</si>
  <si>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</si>
  <si>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</si>
  <si>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</si>
  <si>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</si>
  <si>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</si>
  <si>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</si>
  <si>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</si>
  <si>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</si>
  <si>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</si>
  <si>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</si>
  <si>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</si>
  <si>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</si>
  <si>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</si>
  <si>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</si>
  <si>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</si>
  <si>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</si>
  <si>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</si>
  <si>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</si>
  <si>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</si>
  <si>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</si>
  <si>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</si>
  <si>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</si>
  <si>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</si>
  <si>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</si>
  <si>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</si>
  <si>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</si>
  <si>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</si>
  <si>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</si>
  <si>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</si>
  <si>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</si>
  <si>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</si>
  <si>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</si>
  <si>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</si>
  <si>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</si>
  <si>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</si>
  <si>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</si>
  <si>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</si>
  <si>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</si>
  <si>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</si>
  <si>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</si>
  <si>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</si>
  <si>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</si>
  <si>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</si>
  <si>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</si>
  <si>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</si>
  <si>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</si>
  <si>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</si>
  <si>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</si>
  <si>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</si>
  <si>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</si>
  <si>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</si>
  <si>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</si>
  <si>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</si>
  <si>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</si>
  <si>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</si>
  <si>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</si>
  <si>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</si>
  <si>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</si>
  <si>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</si>
  <si>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</si>
  <si>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</si>
  <si>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</si>
  <si>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</si>
  <si>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</si>
  <si>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</si>
  <si>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</si>
  <si>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</si>
  <si>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</si>
  <si>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</si>
  <si>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</si>
  <si>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</si>
  <si>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</si>
  <si>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</si>
  <si>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</si>
  <si>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</si>
  <si>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</si>
  <si>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</si>
  <si>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</si>
  <si>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</si>
  <si>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</si>
  <si>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</si>
  <si>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</si>
  <si>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</si>
  <si>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</si>
  <si>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</si>
  <si>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</si>
  <si>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</si>
  <si>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</si>
  <si>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</si>
  <si>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</si>
  <si>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</si>
  <si>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</si>
  <si>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</si>
  <si>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</si>
  <si>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</si>
  <si>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</si>
  <si>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</si>
  <si>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</si>
  <si>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</si>
  <si>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</si>
  <si>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</si>
  <si>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</si>
  <si>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</si>
  <si>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</si>
  <si>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</si>
  <si>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</si>
  <si>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</si>
  <si>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</si>
  <si>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</si>
  <si>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</si>
  <si>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</si>
  <si>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</si>
  <si>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</si>
  <si>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</si>
  <si>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</si>
  <si>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</si>
  <si>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</si>
  <si>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</si>
  <si>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</si>
  <si>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</si>
  <si>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</si>
  <si>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</si>
  <si>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</si>
  <si>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</si>
  <si>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</si>
  <si>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</si>
  <si>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</si>
  <si>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</si>
  <si>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</si>
  <si>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</si>
  <si>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</si>
  <si>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</si>
  <si>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</si>
  <si>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</si>
  <si>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</si>
  <si>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</si>
  <si>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</si>
  <si>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</si>
  <si>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</si>
  <si>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</si>
  <si>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</si>
  <si>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</si>
  <si>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</si>
  <si>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</si>
  <si>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</si>
  <si>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</si>
  <si>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</si>
  <si>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</si>
  <si>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</si>
  <si>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</si>
  <si>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</si>
  <si>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</si>
  <si>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</si>
  <si>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</si>
  <si>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</si>
  <si>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</si>
  <si>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</si>
  <si>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</si>
  <si>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</si>
  <si>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</si>
  <si>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</si>
  <si>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</si>
  <si>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</si>
  <si>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</si>
  <si>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</si>
  <si>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</si>
  <si>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</si>
  <si>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</si>
  <si>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</si>
  <si>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</si>
  <si>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</si>
  <si>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</si>
  <si>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</si>
  <si>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</si>
  <si>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</si>
  <si>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</si>
  <si>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</si>
  <si>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</si>
  <si>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</si>
  <si>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</si>
  <si>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</si>
  <si>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</si>
  <si>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</si>
  <si>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</si>
  <si>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</si>
  <si>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</si>
  <si>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</si>
  <si>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</si>
  <si>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</si>
  <si>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</si>
  <si>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</si>
  <si>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</si>
  <si>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</si>
  <si>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</si>
  <si>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</si>
  <si>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</si>
  <si>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</si>
  <si>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</si>
  <si>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</si>
  <si>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</si>
  <si>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</si>
  <si>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</si>
  <si>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</si>
  <si>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</si>
  <si>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</si>
  <si>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</si>
  <si>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</si>
  <si>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</si>
  <si>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</si>
  <si>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</si>
  <si>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</si>
  <si>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</si>
  <si>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</si>
  <si>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</si>
  <si>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</si>
  <si>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</si>
  <si>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</si>
  <si>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</si>
  <si>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</si>
  <si>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</si>
  <si>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</si>
  <si>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</si>
  <si>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</si>
  <si>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</si>
  <si>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</si>
  <si>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</si>
  <si>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</si>
  <si>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</si>
  <si>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</si>
  <si>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</si>
  <si>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</si>
  <si>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</si>
  <si>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</si>
  <si>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</si>
  <si>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</si>
  <si>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</si>
  <si>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</si>
  <si>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</si>
  <si>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</si>
  <si>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</si>
  <si>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</si>
  <si>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</si>
  <si>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</si>
  <si>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</si>
  <si>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</si>
  <si>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</si>
  <si>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</si>
  <si>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</si>
  <si>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</si>
  <si>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</si>
  <si>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</si>
  <si>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</si>
  <si>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</si>
  <si>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</si>
  <si>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</si>
  <si>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</si>
  <si>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</si>
  <si>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</si>
  <si>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</si>
  <si>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</si>
  <si>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</si>
  <si>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</si>
  <si>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</si>
  <si>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</si>
  <si>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</si>
  <si>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</si>
  <si>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</si>
  <si>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</si>
  <si>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</si>
  <si>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</si>
  <si>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</si>
  <si>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</si>
  <si>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</si>
  <si>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</si>
  <si>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</si>
  <si>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</si>
  <si>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</si>
  <si>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</si>
  <si>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</si>
  <si>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</si>
  <si>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</si>
  <si>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</si>
  <si>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</si>
  <si>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</si>
  <si>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</si>
  <si>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</si>
  <si>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</si>
  <si>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</si>
  <si>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</si>
  <si>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</si>
  <si>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</si>
  <si>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</si>
  <si>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</si>
  <si>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</si>
  <si>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</si>
  <si>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</si>
  <si>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</si>
  <si>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</si>
  <si>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</si>
  <si>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</si>
  <si>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</si>
  <si>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</si>
  <si>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</si>
  <si>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</si>
  <si>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</si>
  <si>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</si>
  <si>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</si>
  <si>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</si>
  <si>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</si>
  <si>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</si>
  <si>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</si>
  <si>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</si>
  <si>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</si>
  <si>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</si>
  <si>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</si>
  <si>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</si>
  <si>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</si>
  <si>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</si>
  <si>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</si>
  <si>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</si>
  <si>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</si>
  <si>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</si>
  <si>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</si>
  <si>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</si>
  <si>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</si>
  <si>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</si>
  <si>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</si>
  <si>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</si>
  <si>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</si>
  <si>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</si>
  <si>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</si>
  <si>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</si>
  <si>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</si>
  <si>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</si>
  <si>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</si>
  <si>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</si>
  <si>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</si>
  <si>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</si>
  <si>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</si>
  <si>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</si>
  <si>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</si>
  <si>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</si>
  <si>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</si>
  <si>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</si>
  <si>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</si>
  <si>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</si>
  <si>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</si>
  <si>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</si>
  <si>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</si>
  <si>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</si>
  <si>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</si>
  <si>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</si>
  <si>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</si>
  <si>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</si>
  <si>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</si>
  <si>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</si>
  <si>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</si>
  <si>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</si>
  <si>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</si>
  <si>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</si>
  <si>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</si>
  <si>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</si>
  <si>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</si>
  <si>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</si>
  <si>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</si>
  <si>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</si>
  <si>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</si>
  <si>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</si>
  <si>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</si>
  <si>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</si>
  <si>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</si>
  <si>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</si>
  <si>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</si>
  <si>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</si>
  <si>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</si>
  <si>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</si>
  <si>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</si>
  <si>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</si>
  <si>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</si>
  <si>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</si>
  <si>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</si>
  <si>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</si>
  <si>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</si>
  <si>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</si>
  <si>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</si>
  <si>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</si>
  <si>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</si>
  <si>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</si>
  <si>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</si>
  <si>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</si>
  <si>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</si>
  <si>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</si>
  <si>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</si>
  <si>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</si>
  <si>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</si>
  <si>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</si>
  <si>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</si>
  <si>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</si>
  <si>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</si>
  <si>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</si>
  <si>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</si>
  <si>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</si>
  <si>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</si>
  <si>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</si>
  <si>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</si>
  <si>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</si>
  <si>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</si>
  <si>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</si>
  <si>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</si>
  <si>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</si>
  <si>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</si>
  <si>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</si>
  <si>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</si>
  <si>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</si>
  <si>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</si>
  <si>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</si>
  <si>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</si>
  <si>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</si>
  <si>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</si>
  <si>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</si>
  <si>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</si>
  <si>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</si>
  <si>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</si>
  <si>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</si>
  <si>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</si>
  <si>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</si>
  <si>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</si>
  <si>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</si>
  <si>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</si>
  <si>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</si>
  <si>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</si>
  <si>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</si>
  <si>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</si>
  <si>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</si>
  <si>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</si>
  <si>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</si>
  <si>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</si>
  <si>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</si>
  <si>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</si>
  <si>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</si>
  <si>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</si>
  <si>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</si>
  <si>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</si>
  <si>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</si>
  <si>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</si>
  <si>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</si>
  <si>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</si>
  <si>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</si>
  <si>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</si>
  <si>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</si>
  <si>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</si>
  <si>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</si>
  <si>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</si>
  <si>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</si>
  <si>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</si>
  <si>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</si>
  <si>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</si>
  <si>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</si>
  <si>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</si>
  <si>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</si>
  <si>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</si>
  <si>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</si>
  <si>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</si>
  <si>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</si>
  <si>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</si>
  <si>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</si>
  <si>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</si>
  <si>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</si>
  <si>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</si>
  <si>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</si>
  <si>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</si>
  <si>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</si>
  <si>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</si>
  <si>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</si>
  <si>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</si>
  <si>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</si>
  <si>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</si>
  <si>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</si>
  <si>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</si>
  <si>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</si>
  <si>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</si>
  <si>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</si>
  <si>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</si>
  <si>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</si>
  <si>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</si>
  <si>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</si>
  <si>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</si>
  <si>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</si>
  <si>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</si>
  <si>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</si>
  <si>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</si>
  <si>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</si>
  <si>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</si>
  <si>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</si>
  <si>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</si>
  <si>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</si>
  <si>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</si>
  <si>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</si>
  <si>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</si>
  <si>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</si>
  <si>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</si>
  <si>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</si>
  <si>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</si>
  <si>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</si>
  <si>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</si>
  <si>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</si>
  <si>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</si>
  <si>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</si>
  <si>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</si>
  <si>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</si>
  <si>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</si>
  <si>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</si>
  <si>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</si>
  <si>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</si>
  <si>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</si>
  <si>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</si>
  <si>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</si>
  <si>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</si>
  <si>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</si>
  <si>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</si>
  <si>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</si>
  <si>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</si>
  <si>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</si>
  <si>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</si>
  <si>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</si>
  <si>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</si>
  <si>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</si>
  <si>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</si>
  <si>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</si>
  <si>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</si>
  <si>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</si>
  <si>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</si>
  <si>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</si>
  <si>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</si>
  <si>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</si>
  <si>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</si>
  <si>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</si>
  <si>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</si>
  <si>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</si>
  <si>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</si>
  <si>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</si>
  <si>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</si>
  <si>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</si>
  <si>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</si>
  <si>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</si>
  <si>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</si>
  <si>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</si>
  <si>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</si>
  <si>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</si>
  <si>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</si>
  <si>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</si>
  <si>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</si>
  <si>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</si>
  <si>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</si>
  <si>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</si>
  <si>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</si>
  <si>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</si>
  <si>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</si>
  <si>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</si>
  <si>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</si>
  <si>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</si>
  <si>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</si>
  <si>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</si>
  <si>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</si>
  <si>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</si>
  <si>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</si>
  <si>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</si>
  <si>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</si>
  <si>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</si>
  <si>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</si>
  <si>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</si>
  <si>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</si>
  <si>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</si>
  <si>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</si>
  <si>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</si>
  <si>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</si>
  <si>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</si>
  <si>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</si>
  <si>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</si>
  <si>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</si>
  <si>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</si>
  <si>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</si>
  <si>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</si>
  <si>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</si>
  <si>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</si>
  <si>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</si>
  <si>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</si>
  <si>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</si>
  <si>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</si>
  <si>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</si>
  <si>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</si>
  <si>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</si>
  <si>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</si>
  <si>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</si>
  <si>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</si>
  <si>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</si>
  <si>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</si>
  <si>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</si>
  <si>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</si>
  <si>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</si>
  <si>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</si>
  <si>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</si>
  <si>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</si>
  <si>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</si>
  <si>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</si>
  <si>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</si>
  <si>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</si>
  <si>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</si>
  <si>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</si>
  <si>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</si>
  <si>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</si>
  <si>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</si>
  <si>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</si>
  <si>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</si>
  <si>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</si>
  <si>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</si>
  <si>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</si>
  <si>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</si>
  <si>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</si>
  <si>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</si>
  <si>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</si>
  <si>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</si>
  <si>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</si>
  <si>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</si>
  <si>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</si>
  <si>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</si>
  <si>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</si>
  <si>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</si>
  <si>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</si>
  <si>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</si>
  <si>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</si>
  <si>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</si>
  <si>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</si>
  <si>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</si>
  <si>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</si>
  <si>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</si>
  <si>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</si>
  <si>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</si>
  <si>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</si>
  <si>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</si>
  <si>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</si>
  <si>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</si>
  <si>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</si>
  <si>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</si>
  <si>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</si>
  <si>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</si>
  <si>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</si>
  <si>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</si>
  <si>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</si>
  <si>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</si>
  <si>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</si>
  <si>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</si>
  <si>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</si>
  <si>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</si>
  <si>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</si>
  <si>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</si>
  <si>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</si>
  <si>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</si>
  <si>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</si>
  <si>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</si>
  <si>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</si>
  <si>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</si>
  <si>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</si>
  <si>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</si>
  <si>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</si>
  <si>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</si>
  <si>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</si>
  <si>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</si>
  <si>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</si>
  <si>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</si>
  <si>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</si>
  <si>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</si>
  <si>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</si>
  <si>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</si>
  <si>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</si>
  <si>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</si>
  <si>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</si>
  <si>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</si>
  <si>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</si>
  <si>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</si>
  <si>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</si>
  <si>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</si>
  <si>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</si>
  <si>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</si>
  <si>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</si>
  <si>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</si>
  <si>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</si>
  <si>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</si>
  <si>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</si>
  <si>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</si>
  <si>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</si>
  <si>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</si>
  <si>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</si>
  <si>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</si>
  <si>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</si>
  <si>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</si>
  <si>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</si>
  <si>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</si>
  <si>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</si>
  <si>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</si>
  <si>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</si>
  <si>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</si>
  <si>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</si>
  <si>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</si>
  <si>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</si>
  <si>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</si>
  <si>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</si>
  <si>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</si>
  <si>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</si>
  <si>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</si>
  <si>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</si>
  <si>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</si>
  <si>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</si>
  <si>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</si>
  <si>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</si>
  <si>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</si>
  <si>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</si>
  <si>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</si>
  <si>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</si>
  <si>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</si>
  <si>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</si>
  <si>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</si>
  <si>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</si>
  <si>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</si>
  <si>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</si>
  <si>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</si>
  <si>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</si>
  <si>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</si>
  <si>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</si>
  <si>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</si>
  <si>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</si>
  <si>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</si>
  <si>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</si>
  <si>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</si>
  <si>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</si>
  <si>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</si>
  <si>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</si>
  <si>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</si>
  <si>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</si>
  <si>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</si>
  <si>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</si>
  <si>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</si>
  <si>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</si>
  <si>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</si>
  <si>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</si>
  <si>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</si>
  <si>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</si>
  <si>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</si>
  <si>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</si>
  <si>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</si>
  <si>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</si>
  <si>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</si>
  <si>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</si>
  <si>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</si>
  <si>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</si>
  <si>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</si>
  <si>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</si>
  <si>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</si>
  <si>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</si>
  <si>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</si>
  <si>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</si>
  <si>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</si>
  <si>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</si>
  <si>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</si>
  <si>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</si>
  <si>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</si>
  <si>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</si>
  <si>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</si>
  <si>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</si>
  <si>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</si>
  <si>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</si>
  <si>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</si>
  <si>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</si>
  <si>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</si>
  <si>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</si>
  <si>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</si>
  <si>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</si>
  <si>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</si>
  <si>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</si>
  <si>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</si>
  <si>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</si>
  <si>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</si>
  <si>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</si>
  <si>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</si>
  <si>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</si>
  <si>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</si>
  <si>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</si>
  <si>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</si>
  <si>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</si>
  <si>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</si>
  <si>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</si>
  <si>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</si>
  <si>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</si>
  <si>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</si>
  <si>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</si>
  <si>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</si>
  <si>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</si>
  <si>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</si>
  <si>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</si>
  <si>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</si>
  <si>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</si>
  <si>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</si>
  <si>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</si>
  <si>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</si>
  <si>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</si>
  <si>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</si>
  <si>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</si>
  <si>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</si>
  <si>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</si>
  <si>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</si>
  <si>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</si>
  <si>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</si>
  <si>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</si>
  <si>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</si>
  <si>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</si>
  <si>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</si>
  <si>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</si>
  <si>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</si>
  <si>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</si>
  <si>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</si>
  <si>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</si>
  <si>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</si>
  <si>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</si>
  <si>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</si>
  <si>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</si>
  <si>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</si>
  <si>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</si>
  <si>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</si>
  <si>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</si>
  <si>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</si>
  <si>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</si>
  <si>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</si>
  <si>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</si>
  <si>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</si>
  <si>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</si>
  <si>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</si>
  <si>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</si>
  <si>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</si>
  <si>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</si>
  <si>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</si>
  <si>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</si>
  <si>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</si>
  <si>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</si>
  <si>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</si>
  <si>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</si>
  <si>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</si>
  <si>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</si>
  <si>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</si>
  <si>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</si>
  <si>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</si>
  <si>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</si>
  <si>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</si>
  <si>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</si>
  <si>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</si>
  <si>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</si>
  <si>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</si>
  <si>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</si>
  <si>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</si>
  <si>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</si>
  <si>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</si>
  <si>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</si>
  <si>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</si>
  <si>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</si>
  <si>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</si>
  <si>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</si>
  <si>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</si>
  <si>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</si>
  <si>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</si>
  <si>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</si>
  <si>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</si>
  <si>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</si>
  <si>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</si>
  <si>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</si>
  <si>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</si>
  <si>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</si>
  <si>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</si>
  <si>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</si>
  <si>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</si>
  <si>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</si>
  <si>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</si>
  <si>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</si>
  <si>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</si>
  <si>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</si>
  <si>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</si>
  <si>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</si>
  <si>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</si>
  <si>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</si>
  <si>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</si>
  <si>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</si>
  <si>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</si>
  <si>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</si>
  <si>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</si>
  <si>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</si>
  <si>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</si>
  <si>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</si>
  <si>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</si>
  <si>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</si>
  <si>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</si>
  <si>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</si>
  <si>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</si>
  <si>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</si>
  <si>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</si>
  <si>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</si>
  <si>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</si>
  <si>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</si>
  <si>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</si>
  <si>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</si>
  <si>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</si>
  <si>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</si>
  <si>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</si>
  <si>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</si>
  <si>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</si>
  <si>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</si>
  <si>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</si>
  <si>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</si>
  <si>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</si>
  <si>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</si>
  <si>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</si>
  <si>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</si>
  <si>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</si>
  <si>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</si>
  <si>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</si>
  <si>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</si>
  <si>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</si>
  <si>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</si>
  <si>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</si>
  <si>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</si>
  <si>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</si>
  <si>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</si>
  <si>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</si>
  <si>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</si>
  <si>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</si>
  <si>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</si>
  <si>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</si>
  <si>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</si>
  <si>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</si>
  <si>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</si>
  <si>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</si>
  <si>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</si>
  <si>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</si>
  <si>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</si>
  <si>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</si>
  <si>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</si>
  <si>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</si>
  <si>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</si>
  <si>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</si>
  <si>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</si>
  <si>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</si>
  <si>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</si>
  <si>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</si>
  <si>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</si>
  <si>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</si>
  <si>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</si>
  <si>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</si>
  <si>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</si>
  <si>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</si>
  <si>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</si>
  <si>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</si>
  <si>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</si>
  <si>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</si>
  <si>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</si>
  <si>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</si>
  <si>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</si>
  <si>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</si>
  <si>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</si>
  <si>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</si>
  <si>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</si>
  <si>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</si>
  <si>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</si>
  <si>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</si>
  <si>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</si>
  <si>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</si>
  <si>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</si>
  <si>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</si>
  <si>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</si>
  <si>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</si>
  <si>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</si>
  <si>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</si>
  <si>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</si>
  <si>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</si>
  <si>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</si>
  <si>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</si>
  <si>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</si>
  <si>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</si>
  <si>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</si>
  <si>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</si>
  <si>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</si>
  <si>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</si>
  <si>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</si>
  <si>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</si>
  <si>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</si>
  <si>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</si>
  <si>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</si>
  <si>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</si>
  <si>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</si>
  <si>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</si>
  <si>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</si>
  <si>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</si>
  <si>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</si>
  <si>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</si>
  <si>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</si>
  <si>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</si>
  <si>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</si>
  <si>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</si>
  <si>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</si>
  <si>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</si>
  <si>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</si>
  <si>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</si>
  <si>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</si>
  <si>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</si>
  <si>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</si>
  <si>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</si>
  <si>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</si>
  <si>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</si>
  <si>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</si>
  <si>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</si>
  <si>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</si>
  <si>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</si>
  <si>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</si>
  <si>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</si>
  <si>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</si>
  <si>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</si>
  <si>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</si>
  <si>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</si>
  <si>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</si>
  <si>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</si>
  <si>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</si>
  <si>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</si>
  <si>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</si>
  <si>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</si>
  <si>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</si>
  <si>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</si>
  <si>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</si>
  <si>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</si>
  <si>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</si>
  <si>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</si>
  <si>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</si>
  <si>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</si>
  <si>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</si>
  <si>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</si>
  <si>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</si>
  <si>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</si>
  <si>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</si>
  <si>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</si>
  <si>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</si>
  <si>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</si>
  <si>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</si>
  <si>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</si>
  <si>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</si>
  <si>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</si>
  <si>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</si>
  <si>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</si>
  <si>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</si>
  <si>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</si>
  <si>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</si>
  <si>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</si>
  <si>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</si>
  <si>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</si>
  <si>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</si>
  <si>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</si>
  <si>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</si>
  <si>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</si>
  <si>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</si>
  <si>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</si>
  <si>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</si>
  <si>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</si>
  <si>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</si>
  <si>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</si>
  <si>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</si>
  <si>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</si>
  <si>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</si>
  <si>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</si>
  <si>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</si>
  <si>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</si>
  <si>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</si>
  <si>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</si>
  <si>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</si>
  <si>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</si>
  <si>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</si>
  <si>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</si>
  <si>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</si>
  <si>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</si>
  <si>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</si>
  <si>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</si>
  <si>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</si>
  <si>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</si>
  <si>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</si>
  <si>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</si>
  <si>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</si>
  <si>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</si>
  <si>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</si>
  <si>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</si>
  <si>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</si>
  <si>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</si>
  <si>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</si>
  <si>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</si>
  <si>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</si>
  <si>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</si>
  <si>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</si>
  <si>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</si>
  <si>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</si>
  <si>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</si>
  <si>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</si>
  <si>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</si>
  <si>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</si>
  <si>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</si>
  <si>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</si>
  <si>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</si>
  <si>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</si>
  <si>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</si>
  <si>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</si>
  <si>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</si>
  <si>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</si>
  <si>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</si>
  <si>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</si>
  <si>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</si>
  <si>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</si>
  <si>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</si>
  <si>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</si>
  <si>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</si>
  <si>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</si>
  <si>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</si>
  <si>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</si>
  <si>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</si>
  <si>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</si>
  <si>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</si>
  <si>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</si>
  <si>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</si>
  <si>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</si>
  <si>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</si>
  <si>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</si>
  <si>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</si>
  <si>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</si>
  <si>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</si>
  <si>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</si>
  <si>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</si>
  <si>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</si>
  <si>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</si>
  <si>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</si>
  <si>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</si>
  <si>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</si>
  <si>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</si>
  <si>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</si>
  <si>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</si>
  <si>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</si>
  <si>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</si>
  <si>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</si>
  <si>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</si>
  <si>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</si>
  <si>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</si>
  <si>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</si>
  <si>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</si>
  <si>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</si>
  <si>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</si>
  <si>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</si>
  <si>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</si>
  <si>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</si>
  <si>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</si>
  <si>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</si>
  <si>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</si>
  <si>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</si>
  <si>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</si>
  <si>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</si>
  <si>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</si>
  <si>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</si>
  <si>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</si>
  <si>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</si>
  <si>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</si>
  <si>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</si>
  <si>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</si>
  <si>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</si>
  <si>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</si>
  <si>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</si>
  <si>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</si>
  <si>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</si>
  <si>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</si>
  <si>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</si>
  <si>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</si>
  <si>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</si>
  <si>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</si>
  <si>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</si>
  <si>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</si>
  <si>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</si>
  <si>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</si>
  <si>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</si>
  <si>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</si>
  <si>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</si>
  <si>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</si>
  <si>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</si>
  <si>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</si>
  <si>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</si>
  <si>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</si>
  <si>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</si>
  <si>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</si>
  <si>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</si>
  <si>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</si>
  <si>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</si>
  <si>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</si>
  <si>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</si>
  <si>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</si>
  <si>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</si>
  <si>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</si>
  <si>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</si>
  <si>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</si>
  <si>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</si>
  <si>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</si>
  <si>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</si>
  <si>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</si>
  <si>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</si>
  <si>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</si>
  <si>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</si>
  <si>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</si>
  <si>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</si>
  <si>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</si>
  <si>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</si>
  <si>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</si>
  <si>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</si>
  <si>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</si>
  <si>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</si>
  <si>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</si>
  <si>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</si>
  <si>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</si>
  <si>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</si>
  <si>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</si>
  <si>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</si>
  <si>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</si>
  <si>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</si>
  <si>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</si>
  <si>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</si>
  <si>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</si>
  <si>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</si>
  <si>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</si>
  <si>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</si>
  <si>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</si>
  <si>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</si>
  <si>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</si>
  <si>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</si>
  <si>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</si>
  <si>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</si>
  <si>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</si>
  <si>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</si>
  <si>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</si>
  <si>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</si>
  <si>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</si>
  <si>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</si>
  <si>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</si>
  <si>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</si>
  <si>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</si>
  <si>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</si>
  <si>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</si>
  <si>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</si>
  <si>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</si>
  <si>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</si>
  <si>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</si>
  <si>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</si>
  <si>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</si>
  <si>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</si>
  <si>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</si>
  <si>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</si>
  <si>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</si>
  <si>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</si>
  <si>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</si>
  <si>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</si>
  <si>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</si>
  <si>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</si>
  <si>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</si>
  <si>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</si>
  <si>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</si>
  <si>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</si>
  <si>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</si>
  <si>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</si>
  <si>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</si>
  <si>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</si>
  <si>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</si>
  <si>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</si>
  <si>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</si>
  <si>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</si>
  <si>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</si>
  <si>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</si>
  <si>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</si>
  <si>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</si>
  <si>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</si>
  <si>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</si>
  <si>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</si>
  <si>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</si>
  <si>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</si>
  <si>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</si>
  <si>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</si>
  <si>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</si>
  <si>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</si>
  <si>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</si>
  <si>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</si>
  <si>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</si>
  <si>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</si>
  <si>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</si>
  <si>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</si>
  <si>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</si>
  <si>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</si>
  <si>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</si>
  <si>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</si>
  <si>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</si>
  <si>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</si>
  <si>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</si>
  <si>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</si>
  <si>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</si>
  <si>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</si>
  <si>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</si>
  <si>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</si>
  <si>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</si>
  <si>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</si>
  <si>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</si>
  <si>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</si>
  <si>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</si>
  <si>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</si>
  <si>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</si>
  <si>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</si>
  <si>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</si>
  <si>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</si>
  <si>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</si>
  <si>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</si>
  <si>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</si>
  <si>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</si>
  <si>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</si>
  <si>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</si>
  <si>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</si>
  <si>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</si>
  <si>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</si>
  <si>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</si>
  <si>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</si>
  <si>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</si>
  <si>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</si>
  <si>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</si>
  <si>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</si>
  <si>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</si>
  <si>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</si>
  <si>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</si>
  <si>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</si>
  <si>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</si>
  <si>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</si>
  <si>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</si>
  <si>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</si>
  <si>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</si>
  <si>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</si>
  <si>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</si>
  <si>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</si>
  <si>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</si>
  <si>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</si>
  <si>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</si>
  <si>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</si>
  <si>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</si>
  <si>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</si>
  <si>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</si>
  <si>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</si>
  <si>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</si>
  <si>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</si>
  <si>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</si>
  <si>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</si>
  <si>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</si>
  <si>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</si>
  <si>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</si>
  <si>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</si>
  <si>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</si>
  <si>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</si>
  <si>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</si>
  <si>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</si>
  <si>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</si>
  <si>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</si>
  <si>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</si>
  <si>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</si>
  <si>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</si>
  <si>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</si>
  <si>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</si>
  <si>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</si>
  <si>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</si>
  <si>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</si>
  <si>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</si>
  <si>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</si>
  <si>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</si>
  <si>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</si>
  <si>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</si>
  <si>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</si>
  <si>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</si>
  <si>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</si>
  <si>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</si>
  <si>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</si>
  <si>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</si>
  <si>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</si>
  <si>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</si>
  <si>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</si>
  <si>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</si>
  <si>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</si>
  <si>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</si>
  <si>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</si>
  <si>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</si>
  <si>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</si>
  <si>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</si>
  <si>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</si>
  <si>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</si>
  <si>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</si>
  <si>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</si>
  <si>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</si>
  <si>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</si>
  <si>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</si>
  <si>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</si>
  <si>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</si>
  <si>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</si>
  <si>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</si>
  <si>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</si>
  <si>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</si>
  <si>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</si>
  <si>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</si>
  <si>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</si>
  <si>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</si>
  <si>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</si>
  <si>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</si>
  <si>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</si>
  <si>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</si>
  <si>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</si>
  <si>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</si>
  <si>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</si>
  <si>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</si>
  <si>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</si>
  <si>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</si>
  <si>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</si>
  <si>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</si>
  <si>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</si>
  <si>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</si>
  <si>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</si>
  <si>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</si>
  <si>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</si>
  <si>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</si>
  <si>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</si>
  <si>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</si>
  <si>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</si>
  <si>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</si>
  <si>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</si>
  <si>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</si>
  <si>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</si>
  <si>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</si>
  <si>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</si>
  <si>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</si>
  <si>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</si>
  <si>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</si>
  <si>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</si>
  <si>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</si>
  <si>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</si>
  <si>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</si>
  <si>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</si>
  <si>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</si>
  <si>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</si>
  <si>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</si>
  <si>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</si>
  <si>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</si>
  <si>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</si>
  <si>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</si>
  <si>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</si>
  <si>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</si>
  <si>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</si>
  <si>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</si>
  <si>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</si>
  <si>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</si>
  <si>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</si>
  <si>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</si>
  <si>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</si>
  <si>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</si>
  <si>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</si>
  <si>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</si>
  <si>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</si>
  <si>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</si>
  <si>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</si>
  <si>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</si>
  <si>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</si>
  <si>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</si>
  <si>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</si>
  <si>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</si>
  <si>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</si>
  <si>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</si>
  <si>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</si>
  <si>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</si>
  <si>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</si>
  <si>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</si>
  <si>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</si>
  <si>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</si>
  <si>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</si>
  <si>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</si>
  <si>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</si>
  <si>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</si>
  <si>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</si>
  <si>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</si>
  <si>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</si>
  <si>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</si>
  <si>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</si>
  <si>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</si>
  <si>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</si>
  <si>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</si>
  <si>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</si>
  <si>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</si>
  <si>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</si>
  <si>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</si>
  <si>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</si>
  <si>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</si>
  <si>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</si>
  <si>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</si>
  <si>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</si>
  <si>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</si>
  <si>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</si>
  <si>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</si>
  <si>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</si>
  <si>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</si>
  <si>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</si>
  <si>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</si>
  <si>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</si>
  <si>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</si>
  <si>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</si>
  <si>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</si>
  <si>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</si>
  <si>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</si>
  <si>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</si>
  <si>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</si>
  <si>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</si>
  <si>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</si>
  <si>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</si>
  <si>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</si>
  <si>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</si>
  <si>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</si>
  <si>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</si>
  <si>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</si>
  <si>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</si>
  <si>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</si>
  <si>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</si>
  <si>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</si>
  <si>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</si>
  <si>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</si>
  <si>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</si>
  <si>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</si>
  <si>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</si>
  <si>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</si>
  <si>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</si>
  <si>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</si>
  <si>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</si>
  <si>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</si>
  <si>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</si>
  <si>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</si>
  <si>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</si>
  <si>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</si>
  <si>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</si>
  <si>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</si>
  <si>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</si>
  <si>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</si>
  <si>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</si>
  <si>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</si>
  <si>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</si>
  <si>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</si>
  <si>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</si>
  <si>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</si>
  <si>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</si>
  <si>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</si>
  <si>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</si>
  <si>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</si>
  <si>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</si>
  <si>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</si>
  <si>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</si>
  <si>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</si>
  <si>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</si>
  <si>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</si>
  <si>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</si>
  <si>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</si>
  <si>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</si>
  <si>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</si>
  <si>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</si>
  <si>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</si>
  <si>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</si>
  <si>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</si>
  <si>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</si>
  <si>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</si>
  <si>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</si>
  <si>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</si>
  <si>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</si>
  <si>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</si>
  <si>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</si>
  <si>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</si>
  <si>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</si>
  <si>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</si>
  <si>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</si>
  <si>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</si>
  <si>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</si>
  <si>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</si>
  <si>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</si>
  <si>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</si>
  <si>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</si>
  <si>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</si>
  <si>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</si>
  <si>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</si>
  <si>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</si>
  <si>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</si>
  <si>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</si>
  <si>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</si>
  <si>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</si>
  <si>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</si>
  <si>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</si>
  <si>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</si>
  <si>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</si>
  <si>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</si>
  <si>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</si>
  <si>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</si>
  <si>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</si>
  <si>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</si>
  <si>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</si>
  <si>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</si>
  <si>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</si>
  <si>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</si>
  <si>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</si>
  <si>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</si>
  <si>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</si>
  <si>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</si>
  <si>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</si>
  <si>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</si>
  <si>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</si>
  <si>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</si>
  <si>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</si>
  <si>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</si>
  <si>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</si>
  <si>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</si>
  <si>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</si>
  <si>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</si>
  <si>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</si>
  <si>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</si>
  <si>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</si>
  <si>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</si>
  <si>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</si>
  <si>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</si>
  <si>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</si>
  <si>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</si>
  <si>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</si>
  <si>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</si>
  <si>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</si>
  <si>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</si>
  <si>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</si>
  <si>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</si>
  <si>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</si>
  <si>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</si>
  <si>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</si>
  <si>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</si>
  <si>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</si>
  <si>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</si>
  <si>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</si>
  <si>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</si>
  <si>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</si>
  <si>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</si>
  <si>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</si>
  <si>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</si>
  <si>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</si>
  <si>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</si>
  <si>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</si>
  <si>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</si>
  <si>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</si>
  <si>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</si>
  <si>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</si>
  <si>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</si>
  <si>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</si>
  <si>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</si>
  <si>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</si>
  <si>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</si>
  <si>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</si>
  <si>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</si>
  <si>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</si>
  <si>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</si>
  <si>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</si>
  <si>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</si>
  <si>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</si>
  <si>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</si>
  <si>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</si>
  <si>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</si>
  <si>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</si>
  <si>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</si>
  <si>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</si>
  <si>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</si>
  <si>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</si>
  <si>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</si>
  <si>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</si>
  <si>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</si>
  <si>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</si>
  <si>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</si>
  <si>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</si>
  <si>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</si>
  <si>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</si>
  <si>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</si>
  <si>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</si>
  <si>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</si>
  <si>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</si>
  <si>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</si>
  <si>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</si>
  <si>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</si>
  <si>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</si>
  <si>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</si>
  <si>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</si>
  <si>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</si>
  <si>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</si>
  <si>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</si>
  <si>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</si>
  <si>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</si>
  <si>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</si>
  <si>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</si>
  <si>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</si>
  <si>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</si>
  <si>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</si>
  <si>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</si>
  <si>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</si>
  <si>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</si>
  <si>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</si>
  <si>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</si>
  <si>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</si>
  <si>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</si>
  <si>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</si>
  <si>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</si>
  <si>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</si>
  <si>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</si>
  <si>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</si>
  <si>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</si>
  <si>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</si>
  <si>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</si>
  <si>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</si>
  <si>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</si>
  <si>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</si>
  <si>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</si>
  <si>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</si>
  <si>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</si>
  <si>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</si>
  <si>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</si>
  <si>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</si>
  <si>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</si>
  <si>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</si>
  <si>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</si>
  <si>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</si>
  <si>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</si>
  <si>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</si>
  <si>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</si>
  <si>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</si>
  <si>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</si>
  <si>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</si>
  <si>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</si>
  <si>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</si>
  <si>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</si>
  <si>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</si>
  <si>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</si>
  <si>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</si>
  <si>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</si>
  <si>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</si>
  <si>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</si>
  <si>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</si>
  <si>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</si>
  <si>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</si>
  <si>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</si>
  <si>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</si>
  <si>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</si>
  <si>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</si>
  <si>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</si>
  <si>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</si>
  <si>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</si>
  <si>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</si>
  <si>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</si>
  <si>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</si>
  <si>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</si>
  <si>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</si>
  <si>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</si>
  <si>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</si>
  <si>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</si>
  <si>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</si>
  <si>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</si>
  <si>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</si>
  <si>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</si>
  <si>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</si>
  <si>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</si>
  <si>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</si>
  <si>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</si>
  <si>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</si>
  <si>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</si>
  <si>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</si>
  <si>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</si>
  <si>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</si>
  <si>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</si>
  <si>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</si>
  <si>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</si>
  <si>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</si>
  <si>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</si>
  <si>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</si>
  <si>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</si>
  <si>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</si>
  <si>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</si>
  <si>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</si>
  <si>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</si>
  <si>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</si>
  <si>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</si>
  <si>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</si>
  <si>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</si>
  <si>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</si>
  <si>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</si>
  <si>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</si>
  <si>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</si>
  <si>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</si>
  <si>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</si>
  <si>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</si>
  <si>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</si>
  <si>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</si>
  <si>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</si>
  <si>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</si>
  <si>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</si>
  <si>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</si>
  <si>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</si>
  <si>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</si>
  <si>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</si>
  <si>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</si>
  <si>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</si>
  <si>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</si>
  <si>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</si>
  <si>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</si>
  <si>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</si>
  <si>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</si>
  <si>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</si>
  <si>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</si>
  <si>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</si>
  <si>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</si>
  <si>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</si>
  <si>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</si>
  <si>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</si>
  <si>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</si>
  <si>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</si>
  <si>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</si>
  <si>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</si>
  <si>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</si>
  <si>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</si>
  <si>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</si>
  <si>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</si>
  <si>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</si>
  <si>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</si>
  <si>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</si>
  <si>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</si>
  <si>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</si>
  <si>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</si>
  <si>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</si>
  <si>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</si>
  <si>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</si>
  <si>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</si>
  <si>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</si>
  <si>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</si>
  <si>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</si>
  <si>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</si>
  <si>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</si>
  <si>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</si>
  <si>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</si>
  <si>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</si>
  <si>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</si>
  <si>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</si>
  <si>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</si>
  <si>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</si>
  <si>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</si>
  <si>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</si>
  <si>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</si>
  <si>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</si>
  <si>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</si>
  <si>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</si>
  <si>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</si>
  <si>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</si>
  <si>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</si>
  <si>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</si>
  <si>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</si>
  <si>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</si>
  <si>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</si>
  <si>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</si>
  <si>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</si>
  <si>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</si>
  <si>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</si>
  <si>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</si>
  <si>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</si>
  <si>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</si>
  <si>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</si>
  <si>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</si>
  <si>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</si>
  <si>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</si>
  <si>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</si>
  <si>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</si>
  <si>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</si>
  <si>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</si>
  <si>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</si>
  <si>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</si>
  <si>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</si>
  <si>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</si>
  <si>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</si>
  <si>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</si>
  <si>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</si>
  <si>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</si>
  <si>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</si>
  <si>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</si>
  <si>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</si>
  <si>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</si>
  <si>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</si>
  <si>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</si>
  <si>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</si>
  <si>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</si>
  <si>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</si>
  <si>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</si>
  <si>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</si>
  <si>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</si>
  <si>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</si>
  <si>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</si>
  <si>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</si>
  <si>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</si>
  <si>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</si>
  <si>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</si>
  <si>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</si>
  <si>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</si>
  <si>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</si>
  <si>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</si>
  <si>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</si>
  <si>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</si>
  <si>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</si>
  <si>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</si>
  <si>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</si>
  <si>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</si>
  <si>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</si>
  <si>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</si>
  <si>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</si>
  <si>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</si>
  <si>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</si>
  <si>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</si>
  <si>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</si>
  <si>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</si>
  <si>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</si>
  <si>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</si>
  <si>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</si>
  <si>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</si>
  <si>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</si>
  <si>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</si>
  <si>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</si>
  <si>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</si>
  <si>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</si>
  <si>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</si>
  <si>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</si>
  <si>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</si>
  <si>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</si>
  <si>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</si>
  <si>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</si>
  <si>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</si>
  <si>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</si>
  <si>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</si>
  <si>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</si>
  <si>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</si>
  <si>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</si>
  <si>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</si>
  <si>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</si>
  <si>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</si>
  <si>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</si>
  <si>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</si>
  <si>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</si>
  <si>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</si>
  <si>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</si>
  <si>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</si>
  <si>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</si>
  <si>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</si>
  <si>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</si>
  <si>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</si>
  <si>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</si>
  <si>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</si>
  <si>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</si>
  <si>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</si>
  <si>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</si>
  <si>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</si>
  <si>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</si>
  <si>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</si>
  <si>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</si>
  <si>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</si>
  <si>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</si>
  <si>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</si>
  <si>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</si>
  <si>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</si>
  <si>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</si>
  <si>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</si>
  <si>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</si>
  <si>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</si>
  <si>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</si>
  <si>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</si>
  <si>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</si>
  <si>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</si>
  <si>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</si>
  <si>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</si>
  <si>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</si>
  <si>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</si>
  <si>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</si>
  <si>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</si>
  <si>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</si>
  <si>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</si>
  <si>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</si>
  <si>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</si>
  <si>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</si>
  <si>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</si>
  <si>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</si>
  <si>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</si>
  <si>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</si>
  <si>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</si>
  <si>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</si>
  <si>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</si>
  <si>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</si>
  <si>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</si>
  <si>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</si>
  <si>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</si>
  <si>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</si>
  <si>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</si>
  <si>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</si>
  <si>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</si>
  <si>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</si>
  <si>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</si>
  <si>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</si>
  <si>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</si>
  <si>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</si>
  <si>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</si>
  <si>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</si>
  <si>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</si>
  <si>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</si>
  <si>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</si>
  <si>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</si>
  <si>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</si>
  <si>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</si>
  <si>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</si>
  <si>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</si>
  <si>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</si>
  <si>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</si>
  <si>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</si>
  <si>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</si>
  <si>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</si>
  <si>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</si>
  <si>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</si>
  <si>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</si>
  <si>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</si>
  <si>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</si>
  <si>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</si>
  <si>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</si>
  <si>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</si>
  <si>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</si>
  <si>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</si>
  <si>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</si>
  <si>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</si>
  <si>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</si>
  <si>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</si>
  <si>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</si>
  <si>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</si>
  <si>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</si>
  <si>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</si>
  <si>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</si>
  <si>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</si>
  <si>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</si>
  <si>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</si>
  <si>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</si>
  <si>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</si>
  <si>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</si>
  <si>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</si>
  <si>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</si>
  <si>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</si>
  <si>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</si>
  <si>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</si>
  <si>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</si>
  <si>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</si>
  <si>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</si>
  <si>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</si>
  <si>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</si>
  <si>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</si>
  <si>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</si>
  <si>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</si>
  <si>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</si>
  <si>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</si>
  <si>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</si>
  <si>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</si>
  <si>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</si>
  <si>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</si>
  <si>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</si>
  <si>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</si>
  <si>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</si>
  <si>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</si>
  <si>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</si>
  <si>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</si>
  <si>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</si>
  <si>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</si>
  <si>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</si>
  <si>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</si>
  <si>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</si>
  <si>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</si>
  <si>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</si>
  <si>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</si>
  <si>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</si>
  <si>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</si>
  <si>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</si>
  <si>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</si>
  <si>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</si>
  <si>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</si>
  <si>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</si>
  <si>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</si>
  <si>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</si>
  <si>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</si>
  <si>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</si>
  <si>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</si>
  <si>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</si>
  <si>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</si>
  <si>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</si>
  <si>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</si>
  <si>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</si>
  <si>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</si>
  <si>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</si>
  <si>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</si>
  <si>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</si>
  <si>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</si>
  <si>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</si>
  <si>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</si>
  <si>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</si>
  <si>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</si>
  <si>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</si>
  <si>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</si>
  <si>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</si>
  <si>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</si>
  <si>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</si>
  <si>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</si>
  <si>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</si>
  <si>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</si>
  <si>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</si>
  <si>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</si>
  <si>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</si>
  <si>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</si>
  <si>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</si>
  <si>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</si>
  <si>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</si>
  <si>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</si>
  <si>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</si>
  <si>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</si>
  <si>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</si>
  <si>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</si>
  <si>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</si>
  <si>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</si>
  <si>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</si>
  <si>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</si>
  <si>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</si>
  <si>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</si>
  <si>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</si>
  <si>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</si>
  <si>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</si>
  <si>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</si>
  <si>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</si>
  <si>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</si>
  <si>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</si>
  <si>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</si>
  <si>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</si>
  <si>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</si>
  <si>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</si>
  <si>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</si>
  <si>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</si>
  <si>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</si>
  <si>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</si>
  <si>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</si>
  <si>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</si>
  <si>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</si>
  <si>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</si>
  <si>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</si>
  <si>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</si>
  <si>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</si>
  <si>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</si>
  <si>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</si>
  <si>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</si>
  <si>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</si>
  <si>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</si>
  <si>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</si>
  <si>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</si>
  <si>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</si>
  <si>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</si>
  <si>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</si>
  <si>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</si>
  <si>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</si>
  <si>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</si>
  <si>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</si>
  <si>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</si>
  <si>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</si>
  <si>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</si>
  <si>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</si>
  <si>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</si>
  <si>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</si>
  <si>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</si>
  <si>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</si>
  <si>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</si>
  <si>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</si>
  <si>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</si>
  <si>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</si>
  <si>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</si>
  <si>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</si>
  <si>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</si>
  <si>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</si>
  <si>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</si>
  <si>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</si>
  <si>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</si>
  <si>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</si>
  <si>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</si>
  <si>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</si>
  <si>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</si>
  <si>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</si>
  <si>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</si>
  <si>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</si>
  <si>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</si>
  <si>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</si>
  <si>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</si>
  <si>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</si>
  <si>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</si>
  <si>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</si>
  <si>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</si>
  <si>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</si>
  <si>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</si>
  <si>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</si>
  <si>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</si>
  <si>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</si>
  <si>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</si>
  <si>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</si>
  <si>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</si>
  <si>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</si>
  <si>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</si>
  <si>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</si>
  <si>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</si>
  <si>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</si>
  <si>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</si>
  <si>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</si>
  <si>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</si>
  <si>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</si>
  <si>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</si>
  <si>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</si>
  <si>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</si>
  <si>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</si>
  <si>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</si>
  <si>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</si>
  <si>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</si>
  <si>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</si>
  <si>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</si>
  <si>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</si>
  <si>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</si>
  <si>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</si>
  <si>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</si>
  <si>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</si>
  <si>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</si>
  <si>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</si>
  <si>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</si>
  <si>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</si>
  <si>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</si>
  <si>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</si>
  <si>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</si>
  <si>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</si>
  <si>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</si>
  <si>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</si>
  <si>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</si>
  <si>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</si>
  <si>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</si>
  <si>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</si>
  <si>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</si>
  <si>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</si>
  <si>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</si>
  <si>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</si>
  <si>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</si>
  <si>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</si>
  <si>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</si>
  <si>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</si>
  <si>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</si>
  <si>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</si>
  <si>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</si>
  <si>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</si>
  <si>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</si>
  <si>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</si>
  <si>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</si>
  <si>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</si>
  <si>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</si>
  <si>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</si>
  <si>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</si>
  <si>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</si>
  <si>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</si>
  <si>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</si>
  <si>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</si>
  <si>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</si>
  <si>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</si>
  <si>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</si>
  <si>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</si>
  <si>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</si>
  <si>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</si>
  <si>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</si>
  <si>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</si>
  <si>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</si>
  <si>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</si>
  <si>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</si>
  <si>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</si>
  <si>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</si>
  <si>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</si>
  <si>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</si>
  <si>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</si>
  <si>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</si>
  <si>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</si>
  <si>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</si>
  <si>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</si>
  <si>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</si>
  <si>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</si>
  <si>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</si>
  <si>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</si>
  <si>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</si>
  <si>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</si>
  <si>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</si>
  <si>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</si>
  <si>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</si>
  <si>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</si>
  <si>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</si>
  <si>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</si>
  <si>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</si>
  <si>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</si>
  <si>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</si>
  <si>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</si>
  <si>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</si>
  <si>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</si>
  <si>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</si>
  <si>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</si>
  <si>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</si>
  <si>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</si>
  <si>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</si>
  <si>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</si>
  <si>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</si>
  <si>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</si>
  <si>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</si>
  <si>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</si>
  <si>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</si>
  <si>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</si>
  <si>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</si>
  <si>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</si>
  <si>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</si>
  <si>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</si>
  <si>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</si>
  <si>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</si>
  <si>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</si>
  <si>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</si>
  <si>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</si>
  <si>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</si>
  <si>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</si>
  <si>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</si>
  <si>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</si>
  <si>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</si>
  <si>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</si>
  <si>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</si>
  <si>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</si>
  <si>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</si>
  <si>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</si>
  <si>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</si>
  <si>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</si>
  <si>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</si>
  <si>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</si>
  <si>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</si>
  <si>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</si>
  <si>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</si>
  <si>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</si>
  <si>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</si>
  <si>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</si>
  <si>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</si>
  <si>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</si>
  <si>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</si>
  <si>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</si>
  <si>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</si>
  <si>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</si>
  <si>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</si>
  <si>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</si>
  <si>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</si>
  <si>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</si>
  <si>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</si>
  <si>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</si>
  <si>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</si>
  <si>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</si>
  <si>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</si>
  <si>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</si>
  <si>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</si>
  <si>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</si>
  <si>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</si>
  <si>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</si>
  <si>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</si>
  <si>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</si>
  <si>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</si>
  <si>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</si>
  <si>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</si>
  <si>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</si>
  <si>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</si>
  <si>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</si>
  <si>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</si>
  <si>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</si>
  <si>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</si>
  <si>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</si>
  <si>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</si>
  <si>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</si>
  <si>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</si>
  <si>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</si>
  <si>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</si>
  <si>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</si>
  <si>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</si>
  <si>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</si>
  <si>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</si>
  <si>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</si>
  <si>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</si>
  <si>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</si>
  <si>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</si>
  <si>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</si>
  <si>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</si>
  <si>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</si>
  <si>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</si>
  <si>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</si>
  <si>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</si>
  <si>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</si>
  <si>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</si>
  <si>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</si>
  <si>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</si>
  <si>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</si>
  <si>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</si>
  <si>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</si>
  <si>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</si>
  <si>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</si>
  <si>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</si>
  <si>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</si>
  <si>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</si>
  <si>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</si>
  <si>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</si>
  <si>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</si>
  <si>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</si>
  <si>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</si>
  <si>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</si>
  <si>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</si>
  <si>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</si>
  <si>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</si>
  <si>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</si>
  <si>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</si>
  <si>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</si>
  <si>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</si>
  <si>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</si>
  <si>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</si>
  <si>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</si>
  <si>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</si>
  <si>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</si>
  <si>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</si>
  <si>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</si>
  <si>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</si>
  <si>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</si>
  <si>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</si>
  <si>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</si>
  <si>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</si>
  <si>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</si>
  <si>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</si>
  <si>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</si>
  <si>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</si>
  <si>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</si>
  <si>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</si>
  <si>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</si>
  <si>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</si>
  <si>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</si>
  <si>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</si>
  <si>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</si>
  <si>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</si>
  <si>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</si>
  <si>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</si>
  <si>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</si>
  <si>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</si>
  <si>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</si>
  <si>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</si>
  <si>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</si>
  <si>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</si>
  <si>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</si>
  <si>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</si>
  <si>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</si>
  <si>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</si>
  <si>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</si>
  <si>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</si>
  <si>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</si>
  <si>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</si>
  <si>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</si>
  <si>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</si>
  <si>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</si>
  <si>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</si>
  <si>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</si>
  <si>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</si>
  <si>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</si>
  <si>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</si>
  <si>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</si>
  <si>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</si>
  <si>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</si>
  <si>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</si>
  <si>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</si>
  <si>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</si>
  <si>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</si>
  <si>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</si>
  <si>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</si>
  <si>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</si>
  <si>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</si>
  <si>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</si>
  <si>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</si>
  <si>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</si>
  <si>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</si>
  <si>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</si>
  <si>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</si>
  <si>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</si>
  <si>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</si>
  <si>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</si>
  <si>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</si>
  <si>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</si>
  <si>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</si>
  <si>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</si>
  <si>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</si>
  <si>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</si>
  <si>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</si>
  <si>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</si>
  <si>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</si>
  <si>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</si>
  <si>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</si>
  <si>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</si>
  <si>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</si>
  <si>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</si>
  <si>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</si>
  <si>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</si>
  <si>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</si>
  <si>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</si>
  <si>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</si>
  <si>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</si>
  <si>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</si>
  <si>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</si>
  <si>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</si>
  <si>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</si>
  <si>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</si>
  <si>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</si>
  <si>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</si>
  <si>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</si>
  <si>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</si>
  <si>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</si>
  <si>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</si>
  <si>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</si>
  <si>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</si>
  <si>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</si>
  <si>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</si>
  <si>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</si>
  <si>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</si>
  <si>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</si>
  <si>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</si>
  <si>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</si>
  <si>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</si>
  <si>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</si>
  <si>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</si>
  <si>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</si>
  <si>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</si>
  <si>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</si>
  <si>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</si>
  <si>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</si>
  <si>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</si>
  <si>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</si>
  <si>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</si>
  <si>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</si>
  <si>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</si>
  <si>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</si>
  <si>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</si>
  <si>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</si>
  <si>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</si>
  <si>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</si>
  <si>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</si>
  <si>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</si>
  <si>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</si>
  <si>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</si>
  <si>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</si>
  <si>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</si>
  <si>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</si>
  <si>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</si>
  <si>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</si>
  <si>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</si>
  <si>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</si>
  <si>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</si>
  <si>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</si>
  <si>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</si>
  <si>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</si>
  <si>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</si>
  <si>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</si>
  <si>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</si>
  <si>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</si>
  <si>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</si>
  <si>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</si>
  <si>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</si>
  <si>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</si>
  <si>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</si>
  <si>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</si>
  <si>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</si>
  <si>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</si>
  <si>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</si>
  <si>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</si>
  <si>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</si>
  <si>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</si>
  <si>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</si>
  <si>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</si>
  <si>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</si>
  <si>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</si>
  <si>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</si>
  <si>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</si>
  <si>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</si>
  <si>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</si>
  <si>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</si>
  <si>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</si>
  <si>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</si>
  <si>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</si>
  <si>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</si>
  <si>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</si>
  <si>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</si>
  <si>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</si>
  <si>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</si>
  <si>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</si>
  <si>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</si>
  <si>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</si>
  <si>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</si>
  <si>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</si>
  <si>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</si>
  <si>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</si>
  <si>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</si>
  <si>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</si>
  <si>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</si>
  <si>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</si>
  <si>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</si>
  <si>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</si>
  <si>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</si>
  <si>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</si>
  <si>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</si>
  <si>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</si>
  <si>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</si>
  <si>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</si>
  <si>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</si>
  <si>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</si>
  <si>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</si>
  <si>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</si>
  <si>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</si>
  <si>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</si>
  <si>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</si>
  <si>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</si>
  <si>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</si>
  <si>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</si>
  <si>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</si>
  <si>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</si>
  <si>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</si>
  <si>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</si>
  <si>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</si>
  <si>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</si>
  <si>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</si>
  <si>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</si>
  <si>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</si>
  <si>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</si>
  <si>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</si>
  <si>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</si>
  <si>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</si>
  <si>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</si>
  <si>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</si>
  <si>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</si>
  <si>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</si>
  <si>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</si>
  <si>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</si>
  <si>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</si>
  <si>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</si>
  <si>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</si>
  <si>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</si>
  <si>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</si>
  <si>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</si>
  <si>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</si>
  <si>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</si>
  <si>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</si>
  <si>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</si>
  <si>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</si>
  <si>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</si>
  <si>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</si>
  <si>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</si>
  <si>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</si>
  <si>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</si>
  <si>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</si>
  <si>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</si>
  <si>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</si>
  <si>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</si>
  <si>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</si>
  <si>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</si>
  <si>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</si>
  <si>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</si>
  <si>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</si>
  <si>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</si>
  <si>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</si>
  <si>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</si>
  <si>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</si>
  <si>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</si>
  <si>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</si>
  <si>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</si>
  <si>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</si>
  <si>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</si>
  <si>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</si>
  <si>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</si>
  <si>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</si>
  <si>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</si>
  <si>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</si>
  <si>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</si>
  <si>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</si>
  <si>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</si>
  <si>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</si>
  <si>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</si>
  <si>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</si>
  <si>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</si>
  <si>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</si>
  <si>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</si>
  <si>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</si>
  <si>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</si>
  <si>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</si>
  <si>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</si>
  <si>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</si>
  <si>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</si>
  <si>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</si>
  <si>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</si>
  <si>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</si>
  <si>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</si>
  <si>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</si>
  <si>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</si>
  <si>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</si>
  <si>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</si>
  <si>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</si>
  <si>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</si>
  <si>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</si>
  <si>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</si>
  <si>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</si>
  <si>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</si>
  <si>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</si>
  <si>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</si>
  <si>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</si>
  <si>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</si>
  <si>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</si>
  <si>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</si>
  <si>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</si>
  <si>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</si>
  <si>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</si>
  <si>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</si>
  <si>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</si>
  <si>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</si>
  <si>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</si>
  <si>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</si>
  <si>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</si>
  <si>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</si>
  <si>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</si>
  <si>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</si>
  <si>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</si>
  <si>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</si>
  <si>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</si>
  <si>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</si>
  <si>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</si>
  <si>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</si>
  <si>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</si>
  <si>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</si>
  <si>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</si>
  <si>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</si>
  <si>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</si>
  <si>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</si>
  <si>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</si>
  <si>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</si>
  <si>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</si>
  <si>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</si>
  <si>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</si>
  <si>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</si>
  <si>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</si>
  <si>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</si>
  <si>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</si>
  <si>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</si>
  <si>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</si>
  <si>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</si>
  <si>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</si>
  <si>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</si>
  <si>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</si>
  <si>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</si>
  <si>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</si>
  <si>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</si>
  <si>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</si>
  <si>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</si>
  <si>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</si>
  <si>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</si>
  <si>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</si>
  <si>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</si>
  <si>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</si>
  <si>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</si>
  <si>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</si>
  <si>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</si>
  <si>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</si>
  <si>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</si>
  <si>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</si>
  <si>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</si>
  <si>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</si>
  <si>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</si>
  <si>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</si>
  <si>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</si>
  <si>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</si>
  <si>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</si>
  <si>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</si>
  <si>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</si>
  <si>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</si>
  <si>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</si>
  <si>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</si>
  <si>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</si>
  <si>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</si>
  <si>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</si>
  <si>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</si>
  <si>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</si>
  <si>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</si>
  <si>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</si>
  <si>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</si>
  <si>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</si>
  <si>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</si>
  <si>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</si>
  <si>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</si>
  <si>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</si>
  <si>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</si>
  <si>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</si>
  <si>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</si>
  <si>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</si>
  <si>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</si>
  <si>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</si>
  <si>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</si>
  <si>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</si>
  <si>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</si>
  <si>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</si>
  <si>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</si>
  <si>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</si>
  <si>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</si>
  <si>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</si>
  <si>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</si>
  <si>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</si>
  <si>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</si>
  <si>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</si>
  <si>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</si>
  <si>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</si>
  <si>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</si>
  <si>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</si>
  <si>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</si>
  <si>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</si>
  <si>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</si>
  <si>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</si>
  <si>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</si>
  <si>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</si>
  <si>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</si>
  <si>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</si>
  <si>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</si>
  <si>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</si>
  <si>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</si>
  <si>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</si>
  <si>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</si>
  <si>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</si>
  <si>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</si>
  <si>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</si>
  <si>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</si>
  <si>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</si>
  <si>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</si>
  <si>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</si>
  <si>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</si>
  <si>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</si>
  <si>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</si>
  <si>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</si>
  <si>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</si>
  <si>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</si>
  <si>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</si>
  <si>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</si>
  <si>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</si>
  <si>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</si>
  <si>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</si>
  <si>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</si>
  <si>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</si>
  <si>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</si>
  <si>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</si>
  <si>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</si>
  <si>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</si>
  <si>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</si>
  <si>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</si>
  <si>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</si>
  <si>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</si>
  <si>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</si>
  <si>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</si>
  <si>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</si>
  <si>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</si>
  <si>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</si>
  <si>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</si>
  <si>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</si>
  <si>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</si>
  <si>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</si>
  <si>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</si>
  <si>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</si>
  <si>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</si>
  <si>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</si>
  <si>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</si>
  <si>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</si>
  <si>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</si>
  <si>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</si>
  <si>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</si>
  <si>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</si>
  <si>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</si>
  <si>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</si>
  <si>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</si>
  <si>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</si>
  <si>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</si>
  <si>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</si>
  <si>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</si>
  <si>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</si>
  <si>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</si>
  <si>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</si>
  <si>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</si>
  <si>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</si>
  <si>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</si>
  <si>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</si>
  <si>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</si>
  <si>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</si>
  <si>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</si>
  <si>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</si>
  <si>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</si>
  <si>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</si>
  <si>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</si>
  <si>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</si>
  <si>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</si>
  <si>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</si>
  <si>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</si>
  <si>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</si>
  <si>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</si>
  <si>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</si>
  <si>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</si>
  <si>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</si>
  <si>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</si>
  <si>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</si>
  <si>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</si>
  <si>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</si>
  <si>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</si>
  <si>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</si>
  <si>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</si>
  <si>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</si>
  <si>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</si>
  <si>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</si>
  <si>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</si>
  <si>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</si>
  <si>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</si>
  <si>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</si>
  <si>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</si>
  <si>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</si>
  <si>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</si>
  <si>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</si>
  <si>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</si>
  <si>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</si>
  <si>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</si>
  <si>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</si>
  <si>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</si>
  <si>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</si>
  <si>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</si>
  <si>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</si>
  <si>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</si>
  <si>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</si>
  <si>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</si>
  <si>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</si>
  <si>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</si>
  <si>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</si>
  <si>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</si>
  <si>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</si>
  <si>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</si>
  <si>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</si>
  <si>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</si>
  <si>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</si>
  <si>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</si>
  <si>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</si>
  <si>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</si>
  <si>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</si>
  <si>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</si>
  <si>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</si>
  <si>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</si>
  <si>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</si>
  <si>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</si>
  <si>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</si>
  <si>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</si>
  <si>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</si>
  <si>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</si>
  <si>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</si>
  <si>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</si>
  <si>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</si>
  <si>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</si>
  <si>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</si>
  <si>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</si>
  <si>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</si>
  <si>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</si>
  <si>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</si>
  <si>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</si>
  <si>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</si>
  <si>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</si>
  <si>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</si>
  <si>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</si>
  <si>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</si>
  <si>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</si>
  <si>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</si>
  <si>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</si>
  <si>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</si>
  <si>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</si>
  <si>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</si>
  <si>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</si>
  <si>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</si>
  <si>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</si>
  <si>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</si>
  <si>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</si>
  <si>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</si>
  <si>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</si>
  <si>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</si>
  <si>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</si>
  <si>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</si>
  <si>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</si>
  <si>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</si>
  <si>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</si>
  <si>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</si>
  <si>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</si>
  <si>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</si>
  <si>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</si>
  <si>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</si>
  <si>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</si>
  <si>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</si>
  <si>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</si>
  <si>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</si>
  <si>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</si>
  <si>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</si>
  <si>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</si>
  <si>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</si>
  <si>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</si>
  <si>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</si>
  <si>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</si>
  <si>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</si>
  <si>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</si>
  <si>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</si>
  <si>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</si>
  <si>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</si>
  <si>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</si>
  <si>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</si>
  <si>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</si>
  <si>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</si>
  <si>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</si>
  <si>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</si>
  <si>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</si>
  <si>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</si>
  <si>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</si>
  <si>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</si>
  <si>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</si>
  <si>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</si>
  <si>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</si>
  <si>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</si>
  <si>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</si>
  <si>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</si>
  <si>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</si>
  <si>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</si>
  <si>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</si>
  <si>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</si>
  <si>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</si>
  <si>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</si>
  <si>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</si>
  <si>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</si>
  <si>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</si>
  <si>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</si>
  <si>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</si>
  <si>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</si>
  <si>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</si>
  <si>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</si>
  <si>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</si>
  <si>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</si>
  <si>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</si>
  <si>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</si>
  <si>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</si>
  <si>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</si>
  <si>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</si>
  <si>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</si>
  <si>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</si>
  <si>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</si>
  <si>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</si>
  <si>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</si>
  <si>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</si>
  <si>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</si>
  <si>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</si>
  <si>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</si>
  <si>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</si>
  <si>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</si>
  <si>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</si>
  <si>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</si>
  <si>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</si>
  <si>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</si>
  <si>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</si>
  <si>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</si>
  <si>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</si>
  <si>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</si>
  <si>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</si>
  <si>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</si>
  <si>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</si>
  <si>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</si>
  <si>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</si>
  <si>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</si>
  <si>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</si>
  <si>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</si>
  <si>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</si>
  <si>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</si>
  <si>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</si>
  <si>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</si>
  <si>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</si>
  <si>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</si>
  <si>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</si>
  <si>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</si>
  <si>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</si>
  <si>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</si>
  <si>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</si>
  <si>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</si>
  <si>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</si>
  <si>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</si>
  <si>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</si>
  <si>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</si>
  <si>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</si>
  <si>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</si>
  <si>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</si>
  <si>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</si>
  <si>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</si>
  <si>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</si>
  <si>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</si>
  <si>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</si>
  <si>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</si>
  <si>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</si>
  <si>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</si>
  <si>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</si>
  <si>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</si>
  <si>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</si>
  <si>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</si>
  <si>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</si>
  <si>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</si>
  <si>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</si>
  <si>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</si>
  <si>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</si>
  <si>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</si>
  <si>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</si>
  <si>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</si>
  <si>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</si>
  <si>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</si>
  <si>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</si>
  <si>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</si>
  <si>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</si>
  <si>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</si>
  <si>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</si>
  <si>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</si>
  <si>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</si>
  <si>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</si>
  <si>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</si>
  <si>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</si>
  <si>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</si>
  <si>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</si>
  <si>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</si>
  <si>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</si>
  <si>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</si>
  <si>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</si>
  <si>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</si>
  <si>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</si>
  <si>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</si>
  <si>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</si>
  <si>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</si>
  <si>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</si>
  <si>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</si>
  <si>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</si>
  <si>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</si>
  <si>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</si>
  <si>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</si>
  <si>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</si>
  <si>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</si>
  <si>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</si>
  <si>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</si>
  <si>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</si>
  <si>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</si>
  <si>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</si>
  <si>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</si>
  <si>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</si>
  <si>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</si>
  <si>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</si>
  <si>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</si>
  <si>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</si>
  <si>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</si>
  <si>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</si>
  <si>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</si>
  <si>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</si>
  <si>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</si>
  <si>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</si>
  <si>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</si>
  <si>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</si>
  <si>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</si>
  <si>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</si>
  <si>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</si>
  <si>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</si>
  <si>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</si>
  <si>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</si>
  <si>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</si>
  <si>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</si>
  <si>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</si>
  <si>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</si>
  <si>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</si>
  <si>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</si>
  <si>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</si>
  <si>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</si>
  <si>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</si>
  <si>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</si>
  <si>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</si>
  <si>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</si>
  <si>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</si>
  <si>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</si>
  <si>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</si>
  <si>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</si>
  <si>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</si>
  <si>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</si>
  <si>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</si>
  <si>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</si>
  <si>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</si>
  <si>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</si>
  <si>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</si>
  <si>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</si>
  <si>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</si>
  <si>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</si>
  <si>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</si>
  <si>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</si>
  <si>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</si>
  <si>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</si>
  <si>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</si>
  <si>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</si>
  <si>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</si>
  <si>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</si>
  <si>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</si>
  <si>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</si>
  <si>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</si>
  <si>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</si>
  <si>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</si>
  <si>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</si>
  <si>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</si>
  <si>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</si>
  <si>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</si>
  <si>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</si>
  <si>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</si>
  <si>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</si>
  <si>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</si>
  <si>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</si>
  <si>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</si>
  <si>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</si>
  <si>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</si>
  <si>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</si>
  <si>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</si>
  <si>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</si>
  <si>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</si>
  <si>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</si>
  <si>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</si>
  <si>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</si>
  <si>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</si>
  <si>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</si>
  <si>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</si>
  <si>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</si>
  <si>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</si>
  <si>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</si>
  <si>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</si>
  <si>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</si>
  <si>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</si>
  <si>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</si>
  <si>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</si>
  <si>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</si>
  <si>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</si>
  <si>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</si>
  <si>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</si>
  <si>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</si>
  <si>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</si>
  <si>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</si>
  <si>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</si>
  <si>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</si>
  <si>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</si>
  <si>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</si>
  <si>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</si>
  <si>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</si>
  <si>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</si>
  <si>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</si>
  <si>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</si>
  <si>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</si>
  <si>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</si>
  <si>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</si>
  <si>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</si>
  <si>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</si>
  <si>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</si>
  <si>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</si>
  <si>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</si>
  <si>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</si>
  <si>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</si>
  <si>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</si>
  <si>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</si>
  <si>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</si>
  <si>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</si>
  <si>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</si>
  <si>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</si>
  <si>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</si>
  <si>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</si>
  <si>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</si>
  <si>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</si>
  <si>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</si>
  <si>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</si>
  <si>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</si>
  <si>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</si>
  <si>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</si>
  <si>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</si>
  <si>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</si>
  <si>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</si>
  <si>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</si>
  <si>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</si>
  <si>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</si>
  <si>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</si>
  <si>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</si>
  <si>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</si>
  <si>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</si>
  <si>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</si>
  <si>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</si>
  <si>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</si>
  <si>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</si>
  <si>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</si>
  <si>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</si>
  <si>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</si>
  <si>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</si>
  <si>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</si>
  <si>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</si>
  <si>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</si>
  <si>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</si>
  <si>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</si>
  <si>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</si>
  <si>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</si>
  <si>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</si>
  <si>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</si>
  <si>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</si>
  <si>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</si>
  <si>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</si>
  <si>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</si>
  <si>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</si>
  <si>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</si>
  <si>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</si>
  <si>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</si>
  <si>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</si>
  <si>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</si>
  <si>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</si>
  <si>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</si>
  <si>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</si>
  <si>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</si>
  <si>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</si>
  <si>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</si>
  <si>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</si>
  <si>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</si>
  <si>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</si>
  <si>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</si>
  <si>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</si>
  <si>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</si>
  <si>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</si>
  <si>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</si>
  <si>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</si>
  <si>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</si>
  <si>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</si>
  <si>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</si>
  <si>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</si>
  <si>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</si>
  <si>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</si>
  <si>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</si>
  <si>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</si>
  <si>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</si>
  <si>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</si>
  <si>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</si>
  <si>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</si>
  <si>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</si>
  <si>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</si>
  <si>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</si>
  <si>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</si>
  <si>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</si>
  <si>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</si>
  <si>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</si>
  <si>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</si>
  <si>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</si>
  <si>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</si>
  <si>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</si>
  <si>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</si>
  <si>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</si>
  <si>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</si>
  <si>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</si>
  <si>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</si>
  <si>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</si>
  <si>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</si>
  <si>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</si>
  <si>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</si>
  <si>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</si>
  <si>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</si>
  <si>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</si>
  <si>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</si>
  <si>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</si>
  <si>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</si>
  <si>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</si>
  <si>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</si>
  <si>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</si>
  <si>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</si>
  <si>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</si>
  <si>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</si>
  <si>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</si>
  <si>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</si>
  <si>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</si>
  <si>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</si>
  <si>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</si>
  <si>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</si>
  <si>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</si>
  <si>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</si>
  <si>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</si>
  <si>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</si>
  <si>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</si>
  <si>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</si>
  <si>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</si>
  <si>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</si>
  <si>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</si>
  <si>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</si>
  <si>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</si>
  <si>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</si>
  <si>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</si>
  <si>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</si>
  <si>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</si>
  <si>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</si>
  <si>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</si>
  <si>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</si>
  <si>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</si>
  <si>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</si>
  <si>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</si>
  <si>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</si>
  <si>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</si>
  <si>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</si>
  <si>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</si>
  <si>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</si>
  <si>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</si>
  <si>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</si>
  <si>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</si>
  <si>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</si>
  <si>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</si>
  <si>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</si>
  <si>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</si>
  <si>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</si>
  <si>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</si>
  <si>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</si>
  <si>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</si>
  <si>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</si>
  <si>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</si>
  <si>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</si>
  <si>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</si>
  <si>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</si>
  <si>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</si>
  <si>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</si>
  <si>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</si>
  <si>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</si>
  <si>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</si>
  <si>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</si>
  <si>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</si>
  <si>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</si>
  <si>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</si>
  <si>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</si>
  <si>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</si>
  <si>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</si>
  <si>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</si>
  <si>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</si>
  <si>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</si>
  <si>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</si>
  <si>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</si>
  <si>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</si>
  <si>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</si>
  <si>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</si>
  <si>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</si>
  <si>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</si>
  <si>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</si>
  <si>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</si>
  <si>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</si>
  <si>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</si>
  <si>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</si>
  <si>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</si>
  <si>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</si>
  <si>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</si>
  <si>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</si>
  <si>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</si>
  <si>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</si>
  <si>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</si>
  <si>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</si>
  <si>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</si>
  <si>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</si>
  <si>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</si>
  <si>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</si>
  <si>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</si>
  <si>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</si>
  <si>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</si>
  <si>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</si>
  <si>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</si>
  <si>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</si>
  <si>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</si>
  <si>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</si>
  <si>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</si>
  <si>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</si>
  <si>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</si>
  <si>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</si>
  <si>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</si>
  <si>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</si>
  <si>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</si>
  <si>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</si>
  <si>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</si>
  <si>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</si>
  <si>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</si>
  <si>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</si>
  <si>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</si>
  <si>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</si>
  <si>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</si>
  <si>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</si>
  <si>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</si>
  <si>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</si>
  <si>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</si>
  <si>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</si>
  <si>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</si>
  <si>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</si>
  <si>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</si>
  <si>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</si>
  <si>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</si>
  <si>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</si>
  <si>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</si>
  <si>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</si>
  <si>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</si>
  <si>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</si>
  <si>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</si>
  <si>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</si>
  <si>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</si>
  <si>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</si>
  <si>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</si>
  <si>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</si>
  <si>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</si>
  <si>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</si>
  <si>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</si>
  <si>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</si>
  <si>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</si>
  <si>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</si>
  <si>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</si>
  <si>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</si>
  <si>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</si>
  <si>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</si>
  <si>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</si>
  <si>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</si>
  <si>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</si>
  <si>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</si>
  <si>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</si>
  <si>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</si>
  <si>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</si>
  <si>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</si>
  <si>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</si>
  <si>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</si>
  <si>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</si>
  <si>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</si>
  <si>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</si>
  <si>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</si>
  <si>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</si>
  <si>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</si>
  <si>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</si>
  <si>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</si>
  <si>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</si>
  <si>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</si>
  <si>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</si>
  <si>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</si>
  <si>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</si>
  <si>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</si>
  <si>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</si>
  <si>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</si>
  <si>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</si>
  <si>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</si>
  <si>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</si>
  <si>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</si>
  <si>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</si>
  <si>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</si>
  <si>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</si>
  <si>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</si>
  <si>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</si>
  <si>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</si>
  <si>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</si>
  <si>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</si>
  <si>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</si>
  <si>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</si>
  <si>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</si>
  <si>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</si>
  <si>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</si>
  <si>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</si>
  <si>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</si>
  <si>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</si>
  <si>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</si>
  <si>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</si>
  <si>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</si>
  <si>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</si>
  <si>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</si>
  <si>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</si>
  <si>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</si>
  <si>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</si>
  <si>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</si>
  <si>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</si>
  <si>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</si>
  <si>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</si>
  <si>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</si>
  <si>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</si>
  <si>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</si>
  <si>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</si>
  <si>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</si>
  <si>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</si>
  <si>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</si>
  <si>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</si>
  <si>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</si>
  <si>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</si>
  <si>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</si>
  <si>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</si>
  <si>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</si>
  <si>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</si>
  <si>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</si>
  <si>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</si>
  <si>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</si>
  <si>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</si>
  <si>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</si>
  <si>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</si>
  <si>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</si>
  <si>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</si>
  <si>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</si>
  <si>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</si>
  <si>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</si>
  <si>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</si>
  <si>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</si>
  <si>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</si>
  <si>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</si>
  <si>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</si>
  <si>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</si>
  <si>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</si>
  <si>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</si>
  <si>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</si>
  <si>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</si>
  <si>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</si>
  <si>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</si>
  <si>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</si>
  <si>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</si>
  <si>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</si>
  <si>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</si>
  <si>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</si>
  <si>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</si>
  <si>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</si>
  <si>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</si>
  <si>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</si>
  <si>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</si>
  <si>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</si>
  <si>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</si>
  <si>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</si>
  <si>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</si>
  <si>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</si>
  <si>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</si>
  <si>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</si>
  <si>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</si>
  <si>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</si>
  <si>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</si>
  <si>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</si>
  <si>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</si>
  <si>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</si>
  <si>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</si>
  <si>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</si>
  <si>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</si>
  <si>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</si>
  <si>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</si>
  <si>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</si>
  <si>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</si>
  <si>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</si>
  <si>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</si>
  <si>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</si>
  <si>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</si>
  <si>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</si>
  <si>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</si>
  <si>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</si>
  <si>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</si>
  <si>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</si>
  <si>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</si>
  <si>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</si>
  <si>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</si>
  <si>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</si>
  <si>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</si>
  <si>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</si>
  <si>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</si>
  <si>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</si>
  <si>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</si>
  <si>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</si>
  <si>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</si>
  <si>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</si>
  <si>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</si>
  <si>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</si>
  <si>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</si>
  <si>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</si>
  <si>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</si>
  <si>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</si>
  <si>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</si>
  <si>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</si>
  <si>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</si>
  <si>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</si>
  <si>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</si>
  <si>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</si>
  <si>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</si>
  <si>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</si>
  <si>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</si>
  <si>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</si>
  <si>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</si>
  <si>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</si>
  <si>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</si>
  <si>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</si>
  <si>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</si>
  <si>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</si>
  <si>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</si>
  <si>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</si>
  <si>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</si>
  <si>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</si>
  <si>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</si>
  <si>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</si>
  <si>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</si>
  <si>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</si>
  <si>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</si>
  <si>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</si>
  <si>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</si>
  <si>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</si>
  <si>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</si>
  <si>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</si>
  <si>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</si>
  <si>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</si>
  <si>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</si>
  <si>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</si>
  <si>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</si>
  <si>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</si>
  <si>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</si>
  <si>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</si>
  <si>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</si>
  <si>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</si>
  <si>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</si>
  <si>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</si>
  <si>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</si>
  <si>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</si>
  <si>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</si>
  <si>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</si>
  <si>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</si>
  <si>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</si>
  <si>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</si>
  <si>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</si>
  <si>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</si>
  <si>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</si>
  <si>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</si>
  <si>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</si>
  <si>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</si>
  <si>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</si>
  <si>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</si>
  <si>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</si>
  <si>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</si>
  <si>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</si>
  <si>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</si>
  <si>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</si>
  <si>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</si>
  <si>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</si>
  <si>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</si>
  <si>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</si>
  <si>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</si>
  <si>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</si>
  <si>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</si>
  <si>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</si>
  <si>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</si>
  <si>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</si>
  <si>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</si>
  <si>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</si>
  <si>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</si>
  <si>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</si>
  <si>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</si>
  <si>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</si>
  <si>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</si>
  <si>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</si>
  <si>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</si>
  <si>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</si>
  <si>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</si>
  <si>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</si>
  <si>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</si>
  <si>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</si>
  <si>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</si>
  <si>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</si>
  <si>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</si>
  <si>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</si>
  <si>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</si>
  <si>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</si>
  <si>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</si>
  <si>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</si>
  <si>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</si>
  <si>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</si>
  <si>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</si>
  <si>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</si>
  <si>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</si>
  <si>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</si>
  <si>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</si>
  <si>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</si>
  <si>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</si>
  <si>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</si>
  <si>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</si>
  <si>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</si>
  <si>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</si>
  <si>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</si>
  <si>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</si>
  <si>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</si>
  <si>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</si>
  <si>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</si>
  <si>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</si>
  <si>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</si>
  <si>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</si>
  <si>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</si>
  <si>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</si>
  <si>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</si>
  <si>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</si>
  <si>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</si>
  <si>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</si>
  <si>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</si>
  <si>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</si>
  <si>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</si>
  <si>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</si>
  <si>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</si>
  <si>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</si>
  <si>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</si>
  <si>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</si>
  <si>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</si>
  <si>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</si>
  <si>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</si>
  <si>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</si>
  <si>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</si>
  <si>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</si>
  <si>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</si>
  <si>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</si>
  <si>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</si>
  <si>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</si>
  <si>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</si>
  <si>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</si>
  <si>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</si>
  <si>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</si>
  <si>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</si>
  <si>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</si>
  <si>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</si>
  <si>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</si>
  <si>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</si>
  <si>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</si>
  <si>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</si>
  <si>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</si>
  <si>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</si>
  <si>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</si>
  <si>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</si>
  <si>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</si>
  <si>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</si>
  <si>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</si>
  <si>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</si>
  <si>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</si>
  <si>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</si>
  <si>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</si>
  <si>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</si>
  <si>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</si>
  <si>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</si>
  <si>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</si>
  <si>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</si>
  <si>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</si>
  <si>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</si>
  <si>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</si>
  <si>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</si>
  <si>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</si>
  <si>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</si>
  <si>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</si>
  <si>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</si>
  <si>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</si>
  <si>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</si>
  <si>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</si>
  <si>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</si>
  <si>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</si>
  <si>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</si>
  <si>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</si>
  <si>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</si>
  <si>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</si>
  <si>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</si>
  <si>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</si>
  <si>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</si>
  <si>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</si>
  <si>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</si>
  <si>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</si>
  <si>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</si>
  <si>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</si>
  <si>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</si>
  <si>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</si>
  <si>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</si>
  <si>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</si>
  <si>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</si>
  <si>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</si>
  <si>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</si>
  <si>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</si>
  <si>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</si>
  <si>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</si>
  <si>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</si>
  <si>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</si>
  <si>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</si>
  <si>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</si>
  <si>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</si>
  <si>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</si>
  <si>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</si>
  <si>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</si>
  <si>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</si>
  <si>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</si>
  <si>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</si>
  <si>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</si>
  <si>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</si>
  <si>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</si>
  <si>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</si>
  <si>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</si>
  <si>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</si>
  <si>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</si>
  <si>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</si>
  <si>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</si>
  <si>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</si>
  <si>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</si>
  <si>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</si>
  <si>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</si>
  <si>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</si>
  <si>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</si>
  <si>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</si>
  <si>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</si>
  <si>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</si>
  <si>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</si>
  <si>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</si>
  <si>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</si>
  <si>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</si>
  <si>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</si>
  <si>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</si>
  <si>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</si>
  <si>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</si>
  <si>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</si>
  <si>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</si>
  <si>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</si>
  <si>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</si>
  <si>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</si>
  <si>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</si>
  <si>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</si>
  <si>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</si>
  <si>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</si>
  <si>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</si>
  <si>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</si>
  <si>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</si>
  <si>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</si>
  <si>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</si>
  <si>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</si>
  <si>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</si>
  <si>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</si>
  <si>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</si>
  <si>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</si>
  <si>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</si>
  <si>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</si>
  <si>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</si>
  <si>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</si>
  <si>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</si>
  <si>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</si>
  <si>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</si>
  <si>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</si>
  <si>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</si>
  <si>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</si>
  <si>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</si>
  <si>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</si>
  <si>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</si>
  <si>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</si>
  <si>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</si>
  <si>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</si>
  <si>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</si>
  <si>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</si>
  <si>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</si>
  <si>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</si>
  <si>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</si>
  <si>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</si>
  <si>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</si>
  <si>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</si>
  <si>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</si>
  <si>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</si>
  <si>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</si>
  <si>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</si>
  <si>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</si>
  <si>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</si>
  <si>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</si>
  <si>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</si>
  <si>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</si>
  <si>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</si>
  <si>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</si>
  <si>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</si>
  <si>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</si>
  <si>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</si>
  <si>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</si>
  <si>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</si>
  <si>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</si>
  <si>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</si>
  <si>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</si>
  <si>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</si>
  <si>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</si>
  <si>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</si>
  <si>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</si>
  <si>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</si>
  <si>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</si>
  <si>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</si>
  <si>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</si>
  <si>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</si>
  <si>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</si>
  <si>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</si>
  <si>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</si>
  <si>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</si>
  <si>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</si>
  <si>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</si>
  <si>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</si>
  <si>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</si>
  <si>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</si>
  <si>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</si>
  <si>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</si>
  <si>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</si>
  <si>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</si>
  <si>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</si>
  <si>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</si>
  <si>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</si>
  <si>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</si>
  <si>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</si>
  <si>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</si>
  <si>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</si>
  <si>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</si>
  <si>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</si>
  <si>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</si>
  <si>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</si>
  <si>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</si>
  <si>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</si>
  <si>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</si>
  <si>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</si>
  <si>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</si>
  <si>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</si>
  <si>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</si>
  <si>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</si>
  <si>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</si>
  <si>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</si>
  <si>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</si>
  <si>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</si>
  <si>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</si>
  <si>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</si>
  <si>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</si>
  <si>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</si>
  <si>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</si>
  <si>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</si>
  <si>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</si>
  <si>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</si>
  <si>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</si>
  <si>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</si>
  <si>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</si>
  <si>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</si>
  <si>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</si>
  <si>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</si>
  <si>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</si>
  <si>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</si>
  <si>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</si>
  <si>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</si>
  <si>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</si>
  <si>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</si>
  <si>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</si>
  <si>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</si>
  <si>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</si>
  <si>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</si>
  <si>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</si>
  <si>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</si>
  <si>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</si>
  <si>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</si>
  <si>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</si>
  <si>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</si>
  <si>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</si>
  <si>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</si>
  <si>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</si>
  <si>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</si>
  <si>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</si>
  <si>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</si>
  <si>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</si>
  <si>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</si>
  <si>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</si>
  <si>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</si>
  <si>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</si>
  <si>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</si>
  <si>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</si>
  <si>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</si>
  <si>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</si>
  <si>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</si>
  <si>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</si>
  <si>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</si>
  <si>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</si>
  <si>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</si>
  <si>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</si>
  <si>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</si>
  <si>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</si>
  <si>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</si>
  <si>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</si>
  <si>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</si>
  <si>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</si>
  <si>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</si>
  <si>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</si>
  <si>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</si>
  <si>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</si>
  <si>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</si>
  <si>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</si>
  <si>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</si>
  <si>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</si>
  <si>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</si>
  <si>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</si>
  <si>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</si>
  <si>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</si>
  <si>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</si>
  <si>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</si>
  <si>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</si>
  <si>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</si>
  <si>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</si>
  <si>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</si>
  <si>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</si>
  <si>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</si>
  <si>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</si>
  <si>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</si>
  <si>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</si>
  <si>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</si>
  <si>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</si>
  <si>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</si>
  <si>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</si>
  <si>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</si>
  <si>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</si>
  <si>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</si>
  <si>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</si>
  <si>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</si>
  <si>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</si>
  <si>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</si>
  <si>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</si>
  <si>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</si>
  <si>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</si>
  <si>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</si>
  <si>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</si>
  <si>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</si>
  <si>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</si>
  <si>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</si>
  <si>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</si>
  <si>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</si>
  <si>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</si>
  <si>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</si>
  <si>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</si>
  <si>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</si>
  <si>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</si>
  <si>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</si>
  <si>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</si>
  <si>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</si>
  <si>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</si>
  <si>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</si>
  <si>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</si>
  <si>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</si>
  <si>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</si>
  <si>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</si>
  <si>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</si>
  <si>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</si>
  <si>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</si>
  <si>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</si>
  <si>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</si>
  <si>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</si>
  <si>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</si>
  <si>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</si>
  <si>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</si>
  <si>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</si>
  <si>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</si>
  <si>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</si>
  <si>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</si>
  <si>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</si>
  <si>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</si>
  <si>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</si>
  <si>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</si>
  <si>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</si>
  <si>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</si>
  <si>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</si>
  <si>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</si>
  <si>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</si>
  <si>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</si>
  <si>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</si>
  <si>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</si>
  <si>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</si>
  <si>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</si>
  <si>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</si>
  <si>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</si>
  <si>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</si>
  <si>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</si>
  <si>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</si>
  <si>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</si>
  <si>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</si>
  <si>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</si>
  <si>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</si>
  <si>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</si>
  <si>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</si>
  <si>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</si>
  <si>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</si>
  <si>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</si>
  <si>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</si>
  <si>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</si>
  <si>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</si>
  <si>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</si>
  <si>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</si>
  <si>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</si>
  <si>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</si>
  <si>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</si>
  <si>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</si>
  <si>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</si>
  <si>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</si>
  <si>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</si>
  <si>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</si>
  <si>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</si>
  <si>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</si>
  <si>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</si>
  <si>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</si>
  <si>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</si>
  <si>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</si>
  <si>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</si>
  <si>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</si>
  <si>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</si>
  <si>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</si>
  <si>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</si>
  <si>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</si>
  <si>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</si>
  <si>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</si>
  <si>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</si>
  <si>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</si>
  <si>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</si>
  <si>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</si>
  <si>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</si>
  <si>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</si>
  <si>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</si>
  <si>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</si>
  <si>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</si>
  <si>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</si>
  <si>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</si>
  <si>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</si>
  <si>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</si>
  <si>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</si>
  <si>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</si>
  <si>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</si>
  <si>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</si>
  <si>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</si>
  <si>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</si>
  <si>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</si>
  <si>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</si>
  <si>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</si>
  <si>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</si>
  <si>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</si>
  <si>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</si>
  <si>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</si>
  <si>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</si>
  <si>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</si>
  <si>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</si>
  <si>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</si>
  <si>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</si>
  <si>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</si>
  <si>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</si>
  <si>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</si>
  <si>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</si>
  <si>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</si>
  <si>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</si>
  <si>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</si>
  <si>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</si>
  <si>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</si>
  <si>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</si>
  <si>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</si>
  <si>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</si>
  <si>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</si>
  <si>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</si>
  <si>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</si>
  <si>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</si>
  <si>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</si>
  <si>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</si>
  <si>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</si>
  <si>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</si>
  <si>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</si>
  <si>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</si>
  <si>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</si>
  <si>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</si>
  <si>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</si>
  <si>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</si>
  <si>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</si>
  <si>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</si>
  <si>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</si>
  <si>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</si>
  <si>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</si>
  <si>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</si>
  <si>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</si>
  <si>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</si>
  <si>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</si>
  <si>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</si>
  <si>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</si>
  <si>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</si>
  <si>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</si>
  <si>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</si>
  <si>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</si>
  <si>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</si>
  <si>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</si>
  <si>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</si>
  <si>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</si>
  <si>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</si>
  <si>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</si>
  <si>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</si>
  <si>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</si>
  <si>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</si>
  <si>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</si>
  <si>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</si>
  <si>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</si>
  <si>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</si>
  <si>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</si>
  <si>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</si>
  <si>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</si>
  <si>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</si>
  <si>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</si>
  <si>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</si>
  <si>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</si>
  <si>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</si>
  <si>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</si>
  <si>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</si>
  <si>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</si>
  <si>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</si>
  <si>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</si>
  <si>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</si>
  <si>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</si>
  <si>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</si>
  <si>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</si>
  <si>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</si>
  <si>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</si>
  <si>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</si>
  <si>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</si>
  <si>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</si>
  <si>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</si>
  <si>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</si>
  <si>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</si>
  <si>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</si>
  <si>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</si>
  <si>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</si>
  <si>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</si>
  <si>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</si>
  <si>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</si>
  <si>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</si>
  <si>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</si>
  <si>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</si>
  <si>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</si>
  <si>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</si>
  <si>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</si>
  <si>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</si>
  <si>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</si>
  <si>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</si>
  <si>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</si>
  <si>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</si>
  <si>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</si>
  <si>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</si>
  <si>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</si>
  <si>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</si>
  <si>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</si>
  <si>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</si>
  <si>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</si>
  <si>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</si>
  <si>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</si>
  <si>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</si>
  <si>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</si>
  <si>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</si>
  <si>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</si>
  <si>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</si>
  <si>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</si>
  <si>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</si>
  <si>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</si>
  <si>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</si>
  <si>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</si>
  <si>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</si>
  <si>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</si>
  <si>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</si>
  <si>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</si>
  <si>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</si>
  <si>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</si>
  <si>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</si>
  <si>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</si>
  <si>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</si>
  <si>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</si>
  <si>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</si>
  <si>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</si>
  <si>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</si>
  <si>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</si>
  <si>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</si>
  <si>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</si>
  <si>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</si>
  <si>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</si>
  <si>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</si>
  <si>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</si>
  <si>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</si>
  <si>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</si>
  <si>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</si>
  <si>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</si>
  <si>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</si>
  <si>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</si>
  <si>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</si>
  <si>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</si>
  <si>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</si>
  <si>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</si>
  <si>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</si>
  <si>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</si>
  <si>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</si>
  <si>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</si>
  <si>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</si>
  <si>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</si>
  <si>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</si>
  <si>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</si>
  <si>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</si>
  <si>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</si>
  <si>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</si>
  <si>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</si>
  <si>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</si>
  <si>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</si>
  <si>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</si>
  <si>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</si>
  <si>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</si>
  <si>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</si>
  <si>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</si>
  <si>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</si>
  <si>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</si>
  <si>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</si>
  <si>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</si>
  <si>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</si>
  <si>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</si>
  <si>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</si>
  <si>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</si>
  <si>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</si>
  <si>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</si>
  <si>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</si>
  <si>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</si>
  <si>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</si>
  <si>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</si>
  <si>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</si>
  <si>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</si>
  <si>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</si>
  <si>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</si>
  <si>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</si>
  <si>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</si>
  <si>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</si>
  <si>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</si>
  <si>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</si>
  <si>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</si>
  <si>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</si>
  <si>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</si>
  <si>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</si>
  <si>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</si>
  <si>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</si>
  <si>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</si>
  <si>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</si>
  <si>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</si>
  <si>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</si>
  <si>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</si>
  <si>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</si>
  <si>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</si>
  <si>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</si>
  <si>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</si>
  <si>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</si>
  <si>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</si>
  <si>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</si>
  <si>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</si>
  <si>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</si>
  <si>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</si>
  <si>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</si>
  <si>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</si>
  <si>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</si>
  <si>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</si>
  <si>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</si>
  <si>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</si>
  <si>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</si>
  <si>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</si>
  <si>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</si>
  <si>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</si>
  <si>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</si>
  <si>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</si>
  <si>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</si>
  <si>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</si>
  <si>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</si>
  <si>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</si>
  <si>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</si>
  <si>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</si>
  <si>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</si>
  <si>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</si>
  <si>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</si>
  <si>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</si>
  <si>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</si>
  <si>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</si>
  <si>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</si>
  <si>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</si>
  <si>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</si>
  <si>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</si>
  <si>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</si>
  <si>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</si>
  <si>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</si>
  <si>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</si>
  <si>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</si>
  <si>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</si>
  <si>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</si>
  <si>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</si>
  <si>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</si>
  <si>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</si>
  <si>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</si>
  <si>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</si>
  <si>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</si>
  <si>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</si>
  <si>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</si>
  <si>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</si>
  <si>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</si>
  <si>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</si>
  <si>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</si>
  <si>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</si>
  <si>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</si>
  <si>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</si>
  <si>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</si>
  <si>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</si>
  <si>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</si>
  <si>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</si>
  <si>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</si>
  <si>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</si>
  <si>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</si>
  <si>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</si>
  <si>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</si>
  <si>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</si>
  <si>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</si>
  <si>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</si>
  <si>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</si>
  <si>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</si>
  <si>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</si>
  <si>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</si>
  <si>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</si>
  <si>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</si>
  <si>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</si>
  <si>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</si>
  <si>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</si>
  <si>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</si>
  <si>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</si>
  <si>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</si>
  <si>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</si>
  <si>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</si>
  <si>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</si>
  <si>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</si>
  <si>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</si>
  <si>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</si>
  <si>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</si>
  <si>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</si>
  <si>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</si>
  <si>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</si>
  <si>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</si>
  <si>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</si>
  <si>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</si>
  <si>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</si>
  <si>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</si>
  <si>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</si>
  <si>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</si>
  <si>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</si>
  <si>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</si>
  <si>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</si>
  <si>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</si>
  <si>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</si>
  <si>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</si>
  <si>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</si>
  <si>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</si>
  <si>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</si>
  <si>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</si>
  <si>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</si>
  <si>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</si>
  <si>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</si>
  <si>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</si>
  <si>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</si>
  <si>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</si>
  <si>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</si>
  <si>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</si>
  <si>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</si>
  <si>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</si>
  <si>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</si>
  <si>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</si>
  <si>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</si>
  <si>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</si>
  <si>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</si>
  <si>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</si>
  <si>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</si>
  <si>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</si>
  <si>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</si>
  <si>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</si>
  <si>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</si>
  <si>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</si>
  <si>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</si>
  <si>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</si>
  <si>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</si>
  <si>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</si>
  <si>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</si>
  <si>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</si>
  <si>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</si>
  <si>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</si>
  <si>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</si>
  <si>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</si>
  <si>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</si>
  <si>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</si>
  <si>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</si>
  <si>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</si>
  <si>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</si>
  <si>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</si>
  <si>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</si>
  <si>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</si>
  <si>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</si>
  <si>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</si>
  <si>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</si>
  <si>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</si>
  <si>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</si>
  <si>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</si>
  <si>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</si>
  <si>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</si>
  <si>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</si>
  <si>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</si>
  <si>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</si>
  <si>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</si>
  <si>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</si>
  <si>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</si>
  <si>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</si>
  <si>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</si>
  <si>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</si>
  <si>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</si>
  <si>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</si>
  <si>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</si>
  <si>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</si>
  <si>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</si>
  <si>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</si>
  <si>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</si>
  <si>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</si>
  <si>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</si>
  <si>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</si>
  <si>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</si>
  <si>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</si>
  <si>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</si>
  <si>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</si>
  <si>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</si>
  <si>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</si>
  <si>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</si>
  <si>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</si>
  <si>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</si>
  <si>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</si>
  <si>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</si>
  <si>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</si>
  <si>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</si>
  <si>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</si>
  <si>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</si>
  <si>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</si>
  <si>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</si>
  <si>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</si>
  <si>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</si>
  <si>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</si>
  <si>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</si>
  <si>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</si>
  <si>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</si>
  <si>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</si>
  <si>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</si>
  <si>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</si>
  <si>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</si>
  <si>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</si>
  <si>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</si>
  <si>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</si>
  <si>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</si>
  <si>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</si>
  <si>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</si>
  <si>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</si>
  <si>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</si>
  <si>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</si>
  <si>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</si>
  <si>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</si>
  <si>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</si>
  <si>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</si>
  <si>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</si>
  <si>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</si>
  <si>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</si>
  <si>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</si>
  <si>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</si>
  <si>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</si>
  <si>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</si>
  <si>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</si>
  <si>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</si>
  <si>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</si>
  <si>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</si>
  <si>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</si>
  <si>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</si>
  <si>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</si>
  <si>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</si>
  <si>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</si>
  <si>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</si>
  <si>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</si>
  <si>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</si>
  <si>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</si>
  <si>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</si>
  <si>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</si>
  <si>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</si>
  <si>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</si>
  <si>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</si>
  <si>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</si>
  <si>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</si>
  <si>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</si>
  <si>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</si>
  <si>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</si>
  <si>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</si>
  <si>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</si>
  <si>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</si>
  <si>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</si>
  <si>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</si>
  <si>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</si>
  <si>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</si>
  <si>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</si>
  <si>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</si>
  <si>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</si>
  <si>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</si>
  <si>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</si>
  <si>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</si>
  <si>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</si>
  <si>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</si>
  <si>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</si>
  <si>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</si>
  <si>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</si>
  <si>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</si>
  <si>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</si>
  <si>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</si>
  <si>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</si>
  <si>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</si>
  <si>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</si>
  <si>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</si>
  <si>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</si>
  <si>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</si>
  <si>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</si>
  <si>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</si>
  <si>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</si>
  <si>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</si>
  <si>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</si>
  <si>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</si>
  <si>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</si>
  <si>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</si>
  <si>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</si>
  <si>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</si>
  <si>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</si>
  <si>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</si>
  <si>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</si>
  <si>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</si>
  <si>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</si>
  <si>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</si>
  <si>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</si>
  <si>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</si>
  <si>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</si>
  <si>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</si>
  <si>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</si>
  <si>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</si>
  <si>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</si>
  <si>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</si>
  <si>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</si>
  <si>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</si>
  <si>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</si>
  <si>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</si>
  <si>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</si>
  <si>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</si>
  <si>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</si>
  <si>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</si>
  <si>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</si>
  <si>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</si>
  <si>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</si>
  <si>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</si>
  <si>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</si>
  <si>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</si>
  <si>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</si>
  <si>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</si>
  <si>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</si>
  <si>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</si>
  <si>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</si>
  <si>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</si>
  <si>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</si>
  <si>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</si>
  <si>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</si>
  <si>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</si>
  <si>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</si>
  <si>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</si>
  <si>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</si>
  <si>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</si>
  <si>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</si>
  <si>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</si>
  <si>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</si>
  <si>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</si>
  <si>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</si>
  <si>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</si>
  <si>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</si>
  <si>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</si>
  <si>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</si>
  <si>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</si>
  <si>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</si>
  <si>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</si>
  <si>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</si>
  <si>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</si>
  <si>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</si>
  <si>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</si>
  <si>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</si>
  <si>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</si>
  <si>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</si>
  <si>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</si>
  <si>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</si>
  <si>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</si>
  <si>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</si>
  <si>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</si>
  <si>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</si>
  <si>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</si>
  <si>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</si>
  <si>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</si>
  <si>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</si>
  <si>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</si>
  <si>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</si>
  <si>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</si>
  <si>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</si>
  <si>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</si>
  <si>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</si>
  <si>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</si>
  <si>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</si>
  <si>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</si>
  <si>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</si>
  <si>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</si>
  <si>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</si>
  <si>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</si>
  <si>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</si>
  <si>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</si>
  <si>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</si>
  <si>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</si>
  <si>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</si>
  <si>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</si>
  <si>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</si>
  <si>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</si>
  <si>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</si>
  <si>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</si>
  <si>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</si>
  <si>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</si>
  <si>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</si>
  <si>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</si>
  <si>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</si>
  <si>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</si>
  <si>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</si>
  <si>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</si>
  <si>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</si>
  <si>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</si>
  <si>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</si>
  <si>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</si>
  <si>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</si>
  <si>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</si>
  <si>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</si>
  <si>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</si>
  <si>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</si>
  <si>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</si>
  <si>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</si>
  <si>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</si>
  <si>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</si>
  <si>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</si>
  <si>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</si>
  <si>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</si>
  <si>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</si>
  <si>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</si>
  <si>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</si>
  <si>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</si>
  <si>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</si>
  <si>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</si>
  <si>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</si>
  <si>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</si>
  <si>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</si>
  <si>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</si>
  <si>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</si>
  <si>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</si>
  <si>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</si>
  <si>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</si>
  <si>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</si>
  <si>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</si>
  <si>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</si>
  <si>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</si>
  <si>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</si>
  <si>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</si>
  <si>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</si>
  <si>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</si>
  <si>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</si>
  <si>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</si>
  <si>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</si>
  <si>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</si>
  <si>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</si>
  <si>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</si>
  <si>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</si>
  <si>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</si>
  <si>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</si>
  <si>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</si>
  <si>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</si>
  <si>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</si>
  <si>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</si>
  <si>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</si>
  <si>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</si>
  <si>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</si>
  <si>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</si>
  <si>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</si>
  <si>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</si>
  <si>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</si>
  <si>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</si>
  <si>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</si>
  <si>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</si>
  <si>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</si>
  <si>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</si>
  <si>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</si>
  <si>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</si>
  <si>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</si>
  <si>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</si>
  <si>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</si>
  <si>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</si>
  <si>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</si>
  <si>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</si>
  <si>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</si>
  <si>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</si>
  <si>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</si>
  <si>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</si>
  <si>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</si>
  <si>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</si>
  <si>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</si>
  <si>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</si>
  <si>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</si>
  <si>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</si>
  <si>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</si>
  <si>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</si>
  <si>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</si>
  <si>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</si>
  <si>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</si>
  <si>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</si>
  <si>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</si>
  <si>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</si>
  <si>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</si>
  <si>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</si>
  <si>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</si>
  <si>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</si>
  <si>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</si>
  <si>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</si>
  <si>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</si>
  <si>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</si>
  <si>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</si>
  <si>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</si>
  <si>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</si>
  <si>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</si>
  <si>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</si>
  <si>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</si>
  <si>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</si>
  <si>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</si>
  <si>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</si>
  <si>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</si>
  <si>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</si>
  <si>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</si>
  <si>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</si>
  <si>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</si>
  <si>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</si>
  <si>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</si>
  <si>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</si>
  <si>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</si>
  <si>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</si>
  <si>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</si>
  <si>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</si>
  <si>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</si>
  <si>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</si>
  <si>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</si>
  <si>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</si>
  <si>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</si>
  <si>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</si>
  <si>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</si>
  <si>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</si>
  <si>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</si>
  <si>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</si>
  <si>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</si>
  <si>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</si>
  <si>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</si>
  <si>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</si>
  <si>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</si>
  <si>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</si>
  <si>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</si>
  <si>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</si>
  <si>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</si>
  <si>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</si>
  <si>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</si>
  <si>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</si>
  <si>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</si>
  <si>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</si>
  <si>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</si>
  <si>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</si>
  <si>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</si>
  <si>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</si>
  <si>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</si>
  <si>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</si>
  <si>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</si>
  <si>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</si>
  <si>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</si>
  <si>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</si>
  <si>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</si>
  <si>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</si>
  <si>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</si>
  <si>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</si>
  <si>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</si>
  <si>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</si>
  <si>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</si>
  <si>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</si>
  <si>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</si>
  <si>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</si>
  <si>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</si>
  <si>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</si>
  <si>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</si>
  <si>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</si>
  <si>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</si>
  <si>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</si>
  <si>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</si>
  <si>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</si>
  <si>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</si>
  <si>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</si>
  <si>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</si>
  <si>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</si>
  <si>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</si>
  <si>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</si>
  <si>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</si>
  <si>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</si>
  <si>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</si>
  <si>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</si>
  <si>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</si>
  <si>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</si>
  <si>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</si>
  <si>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</si>
  <si>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</si>
  <si>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</si>
  <si>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</si>
  <si>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</si>
  <si>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</si>
  <si>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</si>
  <si>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</si>
  <si>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</si>
  <si>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</si>
  <si>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</si>
  <si>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</si>
  <si>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</si>
  <si>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</si>
  <si>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</si>
  <si>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</si>
  <si>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</si>
  <si>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</si>
  <si>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</si>
  <si>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</si>
  <si>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</si>
  <si>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</si>
  <si>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</si>
  <si>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</si>
  <si>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</si>
  <si>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</si>
  <si>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</si>
  <si>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</si>
  <si>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</si>
  <si>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</si>
  <si>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</si>
  <si>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</si>
  <si>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</si>
  <si>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</si>
  <si>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</si>
  <si>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</si>
  <si>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</si>
  <si>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</si>
  <si>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</si>
  <si>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</si>
  <si>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</si>
  <si>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</si>
  <si>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</si>
  <si>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</si>
  <si>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</si>
  <si>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</si>
  <si>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</si>
  <si>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</si>
  <si>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</si>
  <si>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</si>
  <si>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</si>
  <si>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</si>
  <si>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</si>
  <si>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</si>
  <si>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</si>
  <si>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</si>
  <si>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</si>
  <si>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</si>
  <si>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</si>
  <si>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</si>
  <si>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</si>
  <si>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</si>
  <si>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</si>
  <si>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</si>
  <si>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</si>
  <si>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</si>
  <si>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</si>
  <si>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</si>
  <si>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</si>
  <si>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</si>
  <si>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</si>
  <si>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</si>
  <si>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</si>
  <si>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</si>
  <si>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</si>
  <si>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</si>
  <si>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</si>
  <si>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</si>
  <si>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</si>
  <si>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</si>
  <si>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</si>
  <si>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</si>
  <si>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</si>
  <si>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</si>
  <si>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</si>
  <si>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</si>
  <si>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</si>
  <si>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</si>
  <si>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</si>
  <si>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</si>
  <si>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</si>
  <si>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</si>
  <si>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</si>
  <si>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</si>
  <si>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</si>
  <si>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</si>
  <si>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</si>
  <si>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</si>
  <si>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</si>
  <si>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</si>
  <si>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</si>
  <si>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</si>
  <si>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</si>
  <si>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</si>
  <si>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</si>
  <si>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</si>
  <si>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</si>
  <si>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</si>
  <si>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</si>
  <si>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</si>
  <si>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</si>
  <si>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</si>
  <si>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</si>
  <si>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</si>
  <si>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</si>
  <si>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</si>
  <si>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</si>
  <si>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</si>
  <si>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</si>
  <si>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</si>
  <si>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</si>
  <si>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</si>
  <si>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</si>
  <si>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</si>
  <si>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</si>
  <si>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</si>
  <si>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</si>
  <si>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</si>
  <si>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</si>
  <si>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</si>
  <si>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</si>
  <si>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</si>
  <si>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</si>
  <si>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</si>
  <si>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</si>
  <si>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</si>
  <si>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</si>
  <si>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</si>
  <si>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</si>
  <si>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</si>
  <si>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</si>
  <si>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</si>
  <si>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</si>
  <si>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</si>
  <si>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</si>
  <si>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</si>
  <si>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</si>
  <si>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</si>
  <si>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</si>
  <si>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</si>
  <si>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</si>
  <si>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</si>
  <si>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</si>
  <si>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</si>
  <si>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</si>
  <si>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</si>
  <si>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</si>
  <si>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</si>
  <si>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</si>
  <si>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</si>
  <si>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</si>
  <si>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</si>
  <si>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</si>
  <si>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</si>
  <si>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</si>
  <si>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</si>
  <si>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</si>
  <si>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</si>
  <si>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</si>
  <si>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</si>
  <si>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</si>
  <si>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</si>
  <si>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</si>
  <si>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</si>
  <si>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</si>
  <si>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</si>
  <si>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</si>
  <si>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</si>
  <si>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</si>
  <si>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</si>
  <si>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</si>
  <si>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</si>
  <si>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</si>
  <si>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</si>
  <si>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</si>
  <si>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</si>
  <si>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</si>
  <si>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</si>
  <si>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</si>
  <si>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</si>
  <si>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</si>
  <si>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</si>
  <si>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</si>
  <si>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</si>
  <si>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</si>
  <si>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</si>
  <si>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</si>
  <si>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</si>
  <si>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</si>
  <si>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</si>
  <si>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</si>
  <si>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</si>
  <si>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</si>
  <si>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</si>
  <si>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</si>
  <si>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</si>
  <si>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</si>
  <si>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</si>
  <si>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</si>
  <si>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</si>
  <si>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</si>
  <si>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</si>
  <si>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</si>
  <si>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</si>
  <si>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</si>
  <si>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</si>
  <si>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</si>
  <si>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</si>
  <si>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</si>
  <si>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</si>
  <si>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</si>
  <si>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</si>
  <si>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</si>
  <si>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</si>
  <si>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</si>
  <si>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</si>
  <si>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</si>
  <si>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</si>
  <si>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</si>
  <si>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</si>
  <si>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</si>
  <si>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</si>
  <si>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</si>
  <si>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</si>
  <si>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</si>
  <si>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</si>
  <si>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</si>
  <si>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</si>
  <si>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</si>
  <si>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</si>
  <si>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</si>
  <si>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</si>
  <si>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</si>
  <si>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</si>
  <si>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</si>
  <si>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</si>
  <si>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</si>
  <si>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</si>
  <si>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</si>
  <si>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</si>
  <si>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</si>
  <si>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</si>
  <si>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</si>
  <si>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</si>
  <si>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</si>
  <si>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</si>
  <si>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</si>
  <si>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</si>
  <si>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</si>
  <si>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</si>
  <si>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</si>
  <si>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</si>
  <si>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</si>
  <si>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</si>
  <si>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</si>
  <si>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</si>
  <si>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</si>
  <si>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</si>
  <si>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</si>
  <si>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</si>
  <si>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</si>
  <si>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</si>
  <si>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</si>
  <si>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</si>
  <si>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</si>
  <si>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</si>
  <si>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</si>
  <si>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</si>
  <si>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</si>
  <si>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</si>
  <si>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</si>
  <si>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</si>
  <si>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</si>
  <si>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</si>
  <si>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</si>
  <si>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</si>
  <si>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</si>
  <si>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</si>
  <si>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</si>
  <si>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</si>
  <si>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</si>
  <si>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</si>
  <si>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</si>
  <si>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</si>
  <si>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</si>
  <si>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</si>
  <si>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</si>
  <si>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</si>
  <si>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</si>
  <si>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</si>
  <si>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</si>
  <si>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</si>
  <si>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</si>
  <si>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</si>
  <si>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</si>
  <si>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</si>
  <si>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</si>
  <si>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</si>
  <si>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</si>
  <si>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</si>
  <si>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</si>
  <si>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</si>
  <si>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</si>
  <si>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</si>
  <si>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</si>
  <si>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</si>
  <si>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</si>
  <si>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</si>
  <si>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</si>
  <si>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</si>
  <si>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</si>
  <si>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</si>
  <si>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</si>
  <si>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</si>
  <si>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</si>
  <si>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</si>
  <si>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</si>
  <si>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</si>
  <si>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</si>
  <si>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</si>
  <si>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</si>
  <si>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</si>
  <si>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</si>
  <si>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</si>
  <si>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</si>
  <si>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</si>
  <si>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</si>
  <si>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</si>
  <si>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</si>
  <si>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</si>
  <si>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</si>
  <si>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</si>
  <si>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</si>
  <si>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</si>
  <si>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</si>
  <si>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</si>
  <si>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</si>
  <si>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</si>
  <si>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</si>
  <si>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</si>
  <si>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</si>
  <si>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</si>
  <si>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</si>
  <si>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</si>
  <si>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</si>
  <si>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</si>
  <si>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</si>
  <si>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</si>
  <si>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</si>
  <si>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</si>
  <si>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</si>
  <si>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</si>
  <si>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</si>
  <si>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</si>
  <si>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</si>
  <si>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</si>
  <si>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</si>
  <si>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</si>
  <si>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</si>
  <si>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</si>
  <si>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</si>
  <si>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</si>
  <si>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</si>
  <si>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</si>
  <si>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</si>
  <si>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</si>
  <si>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</si>
  <si>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</si>
  <si>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</si>
  <si>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</si>
  <si>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</si>
  <si>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</si>
  <si>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</si>
  <si>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</si>
  <si>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</si>
  <si>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</si>
  <si>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</si>
  <si>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</si>
  <si>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</si>
  <si>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</si>
  <si>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</si>
  <si>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</si>
  <si>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</si>
  <si>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</si>
  <si>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</si>
  <si>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</si>
  <si>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</si>
  <si>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</si>
  <si>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</si>
  <si>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</si>
  <si>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</si>
  <si>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</si>
  <si>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</si>
  <si>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</si>
  <si>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</si>
  <si>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</si>
  <si>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</si>
  <si>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</si>
  <si>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</si>
  <si>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</si>
  <si>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</si>
  <si>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</si>
  <si>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</si>
  <si>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</si>
  <si>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</si>
  <si>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</si>
  <si>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</si>
  <si>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</si>
  <si>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</si>
  <si>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</si>
  <si>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</si>
  <si>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</si>
  <si>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</si>
  <si>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</si>
  <si>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</si>
  <si>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</si>
  <si>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</si>
  <si>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</si>
  <si>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</si>
  <si>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</si>
  <si>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</si>
  <si>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</si>
  <si>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</si>
  <si>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</si>
  <si>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</si>
  <si>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</si>
  <si>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</si>
  <si>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</si>
  <si>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</si>
  <si>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</si>
  <si>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</si>
  <si>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</si>
  <si>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</si>
  <si>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</si>
  <si>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</si>
  <si>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</si>
  <si>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</si>
  <si>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</si>
  <si>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</si>
  <si>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</si>
  <si>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</si>
  <si>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</si>
  <si>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</si>
  <si>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</si>
  <si>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</si>
  <si>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</si>
  <si>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</si>
  <si>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</si>
  <si>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</si>
  <si>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</si>
  <si>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</si>
  <si>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</si>
  <si>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</si>
  <si>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</si>
  <si>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</si>
  <si>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</si>
  <si>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</si>
  <si>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</si>
  <si>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</si>
  <si>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</si>
  <si>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</si>
  <si>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</si>
  <si>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</si>
  <si>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</si>
  <si>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</si>
  <si>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</si>
  <si>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</si>
  <si>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</si>
  <si>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</si>
  <si>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</si>
  <si>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</si>
  <si>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</si>
  <si>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</si>
  <si>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</si>
  <si>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</si>
  <si>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</si>
  <si>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</si>
  <si>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</si>
  <si>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</si>
  <si>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</si>
  <si>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</si>
  <si>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</si>
  <si>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</si>
  <si>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</si>
  <si>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</si>
  <si>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</si>
  <si>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</si>
  <si>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</si>
  <si>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</si>
  <si>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</si>
  <si>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</si>
  <si>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</si>
  <si>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</si>
  <si>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</si>
  <si>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</si>
  <si>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</si>
  <si>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</si>
  <si>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</si>
  <si>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</si>
  <si>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</si>
  <si>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</si>
  <si>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</si>
  <si>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</si>
  <si>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</si>
  <si>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</si>
  <si>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</si>
  <si>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</si>
  <si>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</si>
  <si>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</si>
  <si>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</si>
  <si>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</si>
  <si>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</si>
  <si>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</si>
  <si>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</si>
  <si>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</si>
  <si>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</si>
  <si>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</si>
  <si>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</si>
  <si>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</si>
  <si>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</si>
  <si>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</si>
  <si>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</si>
  <si>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</si>
  <si>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</si>
  <si>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</si>
  <si>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</si>
  <si>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</si>
  <si>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</si>
  <si>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</si>
  <si>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</si>
  <si>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</si>
  <si>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</si>
  <si>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</si>
  <si>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</si>
  <si>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</si>
  <si>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</si>
  <si>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</si>
  <si>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</si>
  <si>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</si>
  <si>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</si>
  <si>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</si>
  <si>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</si>
  <si>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</si>
  <si>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</si>
  <si>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</si>
  <si>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</si>
  <si>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</si>
  <si>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</si>
  <si>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</si>
  <si>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</si>
  <si>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</si>
  <si>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</si>
  <si>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</si>
  <si>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</si>
  <si>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</si>
  <si>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</si>
  <si>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</si>
  <si>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</si>
  <si>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</si>
  <si>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</si>
  <si>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</si>
  <si>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</si>
  <si>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</si>
  <si>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</si>
  <si>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</si>
  <si>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</si>
  <si>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</si>
  <si>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</si>
  <si>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</si>
  <si>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</si>
  <si>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</si>
  <si>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</si>
  <si>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</si>
  <si>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</si>
  <si>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</si>
  <si>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</si>
  <si>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</si>
  <si>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</si>
  <si>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</si>
  <si>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</si>
  <si>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</si>
  <si>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</si>
  <si>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</si>
  <si>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</si>
  <si>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</si>
  <si>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</si>
  <si>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</si>
  <si>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</si>
  <si>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</si>
  <si>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</si>
  <si>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</si>
  <si>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</si>
  <si>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</si>
  <si>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</si>
  <si>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</si>
  <si>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</si>
  <si>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</si>
  <si>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</si>
  <si>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</si>
  <si>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</si>
  <si>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</si>
  <si>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</si>
  <si>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</si>
  <si>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</si>
  <si>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</si>
  <si>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</si>
  <si>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</si>
  <si>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</si>
  <si>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</si>
  <si>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</si>
  <si>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</si>
  <si>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</si>
  <si>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</si>
  <si>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</si>
  <si>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</si>
  <si>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</si>
  <si>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</si>
  <si>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</si>
  <si>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</si>
  <si>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</si>
  <si>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</si>
  <si>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</si>
  <si>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</si>
  <si>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</si>
  <si>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</si>
  <si>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</si>
  <si>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</si>
  <si>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</si>
  <si>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</si>
  <si>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</si>
  <si>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</si>
  <si>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</si>
  <si>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</si>
  <si>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</si>
  <si>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</si>
  <si>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</si>
  <si>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</si>
  <si>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</si>
  <si>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</si>
  <si>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</si>
  <si>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</si>
  <si>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</si>
  <si>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</si>
  <si>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</si>
  <si>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</si>
  <si>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</si>
  <si>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</si>
  <si>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</si>
  <si>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</si>
  <si>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</si>
  <si>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</si>
  <si>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</si>
  <si>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</si>
  <si>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</si>
  <si>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</si>
  <si>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</si>
  <si>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</si>
  <si>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</si>
  <si>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</si>
  <si>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</si>
  <si>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</si>
  <si>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</si>
  <si>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</si>
  <si>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</si>
  <si>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</si>
  <si>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</si>
  <si>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</si>
  <si>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</si>
  <si>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</si>
  <si>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</si>
  <si>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</si>
  <si>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</si>
  <si>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</si>
  <si>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</si>
  <si>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</si>
  <si>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</si>
  <si>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</si>
  <si>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</si>
  <si>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</si>
  <si>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</si>
  <si>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</si>
  <si>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</si>
  <si>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</si>
  <si>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</si>
  <si>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</si>
  <si>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</si>
  <si>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</si>
  <si>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</si>
  <si>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</si>
  <si>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</si>
  <si>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</si>
  <si>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</si>
  <si>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</si>
  <si>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</si>
  <si>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</si>
  <si>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</si>
  <si>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</si>
  <si>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</si>
  <si>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</si>
  <si>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</si>
  <si>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</si>
  <si>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</si>
  <si>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</si>
  <si>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</si>
  <si>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</si>
  <si>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</si>
  <si>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</si>
  <si>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</si>
  <si>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</si>
  <si>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</si>
  <si>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</si>
  <si>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</si>
  <si>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</si>
  <si>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</si>
  <si>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</si>
  <si>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</si>
  <si>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</si>
  <si>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</si>
  <si>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</si>
  <si>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</si>
  <si>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</si>
  <si>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</si>
  <si>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</si>
  <si>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</si>
  <si>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</si>
  <si>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</si>
  <si>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</si>
  <si>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</si>
  <si>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</si>
  <si>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</si>
  <si>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</si>
  <si>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</si>
  <si>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</si>
  <si>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</si>
  <si>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</si>
  <si>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</si>
  <si>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</si>
  <si>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</si>
  <si>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</si>
  <si>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</si>
  <si>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</si>
  <si>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</si>
  <si>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</si>
  <si>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</si>
  <si>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</si>
  <si>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</si>
  <si>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</si>
  <si>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</si>
  <si>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</si>
  <si>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</si>
  <si>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</si>
  <si>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</si>
  <si>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</si>
  <si>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</si>
  <si>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</si>
  <si>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</si>
  <si>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</si>
  <si>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</si>
  <si>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</si>
  <si>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</si>
  <si>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</si>
  <si>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</si>
  <si>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</si>
  <si>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</si>
  <si>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</si>
  <si>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</si>
  <si>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</si>
  <si>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</si>
  <si>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</si>
  <si>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</si>
  <si>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</si>
  <si>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</si>
  <si>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</si>
  <si>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</si>
  <si>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</si>
  <si>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</si>
  <si>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</si>
  <si>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</si>
  <si>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</si>
  <si>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</si>
  <si>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</si>
  <si>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</si>
  <si>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</si>
  <si>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</si>
  <si>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</si>
  <si>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</si>
  <si>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</si>
  <si>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</si>
  <si>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</si>
  <si>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</si>
  <si>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</si>
  <si>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</si>
  <si>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</si>
  <si>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</si>
  <si>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</si>
  <si>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</si>
  <si>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</si>
  <si>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</si>
  <si>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</si>
  <si>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</si>
  <si>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</si>
  <si>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</si>
  <si>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</si>
  <si>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</si>
  <si>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</si>
  <si>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</si>
  <si>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</si>
  <si>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</si>
  <si>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</si>
  <si>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</si>
  <si>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</si>
  <si>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</si>
  <si>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</si>
  <si>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</si>
  <si>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</si>
  <si>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</si>
  <si>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</si>
  <si>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</si>
  <si>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</si>
  <si>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</si>
  <si>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</si>
  <si>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</si>
  <si>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</si>
  <si>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</si>
  <si>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</si>
  <si>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</si>
  <si>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</si>
  <si>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</si>
  <si>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</si>
  <si>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</si>
  <si>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</si>
  <si>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</si>
  <si>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</si>
  <si>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</si>
  <si>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</si>
  <si>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</si>
  <si>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</si>
  <si>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</si>
  <si>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</si>
  <si>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</si>
  <si>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</si>
  <si>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</si>
  <si>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</si>
  <si>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</si>
  <si>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</si>
  <si>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</si>
  <si>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</si>
  <si>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</si>
  <si>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</si>
  <si>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</si>
  <si>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</si>
  <si>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</si>
  <si>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</si>
  <si>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</si>
  <si>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</si>
  <si>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</si>
  <si>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</si>
  <si>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</si>
  <si>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</si>
  <si>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</si>
  <si>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</si>
  <si>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</si>
  <si>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</si>
  <si>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</si>
  <si>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</si>
  <si>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</si>
  <si>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</si>
  <si>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</si>
  <si>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</si>
  <si>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</si>
  <si>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</si>
  <si>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</si>
  <si>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</si>
  <si>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</si>
  <si>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</si>
  <si>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</si>
  <si>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</si>
  <si>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</si>
  <si>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</si>
  <si>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</si>
  <si>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</si>
  <si>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</si>
  <si>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</si>
  <si>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</si>
  <si>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</si>
  <si>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</si>
  <si>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</si>
  <si>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</si>
  <si>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</si>
  <si>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</si>
  <si>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</si>
  <si>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</si>
  <si>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</si>
  <si>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</si>
  <si>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</si>
  <si>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</si>
  <si>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</si>
  <si>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</si>
  <si>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</si>
  <si>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</si>
  <si>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</si>
  <si>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</si>
  <si>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</si>
  <si>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</si>
  <si>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</si>
  <si>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</si>
  <si>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</si>
  <si>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</si>
  <si>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</si>
  <si>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</si>
  <si>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</si>
  <si>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</si>
  <si>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</si>
  <si>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</si>
  <si>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</si>
  <si>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</si>
  <si>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</si>
  <si>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</si>
  <si>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</si>
  <si>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</si>
  <si>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</si>
  <si>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</si>
  <si>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</si>
  <si>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</si>
  <si>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</si>
  <si>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</si>
  <si>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</si>
  <si>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</si>
  <si>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</si>
  <si>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</si>
  <si>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</si>
  <si>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</si>
  <si>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</si>
  <si>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</si>
  <si>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</si>
  <si>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</si>
  <si>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</si>
  <si>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</si>
  <si>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</si>
  <si>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</si>
  <si>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</si>
  <si>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</si>
  <si>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</si>
  <si>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</si>
  <si>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</si>
  <si>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</si>
  <si>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</si>
  <si>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</si>
  <si>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</si>
  <si>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</si>
  <si>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</si>
  <si>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</si>
  <si>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</si>
  <si>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</si>
  <si>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</si>
  <si>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</si>
  <si>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</si>
  <si>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</si>
  <si>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</si>
  <si>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</si>
  <si>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</si>
  <si>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</si>
  <si>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</si>
  <si>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</si>
  <si>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</si>
  <si>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</si>
  <si>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</si>
  <si>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</si>
  <si>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</si>
  <si>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</si>
  <si>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</si>
  <si>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</si>
  <si>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</si>
  <si>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</si>
  <si>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</si>
  <si>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</si>
  <si>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</si>
  <si>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</si>
  <si>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</si>
  <si>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</si>
  <si>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</si>
  <si>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</si>
  <si>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</si>
  <si>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</si>
  <si>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</si>
  <si>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</si>
  <si>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</si>
  <si>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</si>
  <si>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</si>
  <si>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</si>
  <si>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</si>
  <si>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</si>
  <si>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</si>
  <si>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</si>
  <si>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</si>
  <si>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</si>
  <si>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</si>
  <si>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</si>
  <si>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</si>
  <si>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</si>
  <si>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</si>
  <si>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</si>
  <si>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</si>
  <si>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</si>
  <si>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</si>
  <si>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</si>
  <si>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</si>
  <si>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</si>
  <si>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</si>
  <si>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</si>
  <si>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</si>
  <si>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</si>
  <si>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</si>
  <si>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</si>
  <si>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</si>
  <si>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</si>
  <si>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</si>
  <si>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</si>
  <si>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</si>
  <si>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</si>
  <si>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</si>
  <si>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</si>
  <si>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</si>
  <si>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</si>
  <si>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</si>
  <si>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</si>
  <si>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</si>
  <si>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</si>
  <si>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</si>
  <si>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</si>
  <si>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</si>
  <si>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</si>
  <si>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</si>
  <si>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</si>
  <si>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</si>
  <si>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</si>
  <si>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</si>
  <si>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</si>
  <si>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</si>
  <si>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</si>
  <si>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</si>
  <si>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</si>
  <si>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</si>
  <si>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</si>
  <si>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</si>
  <si>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</si>
  <si>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</si>
  <si>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</si>
  <si>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</si>
  <si>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</si>
  <si>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</si>
  <si>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</si>
  <si>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</si>
  <si>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</si>
  <si>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</si>
  <si>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</si>
  <si>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</si>
  <si>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</si>
  <si>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</si>
  <si>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</si>
  <si>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</si>
  <si>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</si>
  <si>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</si>
  <si>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</si>
  <si>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</si>
  <si>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</si>
  <si>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</si>
  <si>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</si>
  <si>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</si>
  <si>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</si>
  <si>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</si>
  <si>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</si>
  <si>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</si>
  <si>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</si>
  <si>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</si>
  <si>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</si>
  <si>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</si>
  <si>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</si>
  <si>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</si>
  <si>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</si>
  <si>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</si>
  <si>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</si>
  <si>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</si>
  <si>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</si>
  <si>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</si>
  <si>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</si>
  <si>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</si>
  <si>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</si>
  <si>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</si>
  <si>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</si>
  <si>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</si>
  <si>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</si>
  <si>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</si>
  <si>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</si>
  <si>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</si>
  <si>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</si>
  <si>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</si>
  <si>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</si>
  <si>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</si>
  <si>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</si>
  <si>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</si>
  <si>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</si>
  <si>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</si>
  <si>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</si>
  <si>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</si>
  <si>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</si>
  <si>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</si>
  <si>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</si>
  <si>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</si>
  <si>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</si>
  <si>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</si>
  <si>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</si>
  <si>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</si>
  <si>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</si>
  <si>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</si>
  <si>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</si>
  <si>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</si>
  <si>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</si>
  <si>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</si>
  <si>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</si>
  <si>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</si>
  <si>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</si>
  <si>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</si>
  <si>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</si>
  <si>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</si>
  <si>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</si>
  <si>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</si>
  <si>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</si>
  <si>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</si>
  <si>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</si>
  <si>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</si>
  <si>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</si>
  <si>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</si>
  <si>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</si>
  <si>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</si>
  <si>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</si>
  <si>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</si>
  <si>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</si>
  <si>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</si>
  <si>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</si>
  <si>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</si>
  <si>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</si>
  <si>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</si>
  <si>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</si>
  <si>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</si>
  <si>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</si>
  <si>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</si>
  <si>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</si>
  <si>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</si>
  <si>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</si>
  <si>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</si>
  <si>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</si>
  <si>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</si>
  <si>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</si>
  <si>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</si>
  <si>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</si>
  <si>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</si>
  <si>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</si>
  <si>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</si>
  <si>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</si>
  <si>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</si>
  <si>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</si>
  <si>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</si>
  <si>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</si>
  <si>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</si>
  <si>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</si>
  <si>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</si>
  <si>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</si>
  <si>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</si>
  <si>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</si>
  <si>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</si>
  <si>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</si>
  <si>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</si>
  <si>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</si>
  <si>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</si>
  <si>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</si>
  <si>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</si>
  <si>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</si>
  <si>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</si>
  <si>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</si>
  <si>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</si>
  <si>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</si>
  <si>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</si>
  <si>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</si>
  <si>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</si>
  <si>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</si>
  <si>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</si>
  <si>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</si>
  <si>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</si>
  <si>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</si>
  <si>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</si>
  <si>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</si>
  <si>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</si>
  <si>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</si>
  <si>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</si>
  <si>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</si>
  <si>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</si>
  <si>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</si>
  <si>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</si>
  <si>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</si>
  <si>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</si>
  <si>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</si>
  <si>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</si>
  <si>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</si>
  <si>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</si>
  <si>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</si>
  <si>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</si>
  <si>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</si>
  <si>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</si>
  <si>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</si>
  <si>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</si>
  <si>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</si>
  <si>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</si>
  <si>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</si>
  <si>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</si>
  <si>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</si>
  <si>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</si>
  <si>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</si>
  <si>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</si>
  <si>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</si>
  <si>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</si>
  <si>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</si>
  <si>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</si>
  <si>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</si>
  <si>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</si>
  <si>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</si>
  <si>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</si>
  <si>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</si>
  <si>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</si>
  <si>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</si>
  <si>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</si>
  <si>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</si>
  <si>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</si>
  <si>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</si>
  <si>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</si>
  <si>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</si>
  <si>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</si>
  <si>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</si>
  <si>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</si>
  <si>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</si>
  <si>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</si>
  <si>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</si>
  <si>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</si>
  <si>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</si>
  <si>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</si>
  <si>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</si>
  <si>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</si>
  <si>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</si>
  <si>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</si>
  <si>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</si>
  <si>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</si>
  <si>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</si>
  <si>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</si>
  <si>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</si>
  <si>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</si>
  <si>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</si>
  <si>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</si>
  <si>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</si>
  <si>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</si>
  <si>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</si>
  <si>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</si>
  <si>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</si>
  <si>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</si>
  <si>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</si>
  <si>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</si>
  <si>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</si>
  <si>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</si>
  <si>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</si>
  <si>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</si>
  <si>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</si>
  <si>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</si>
  <si>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</si>
  <si>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</si>
  <si>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</si>
  <si>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</si>
  <si>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</si>
  <si>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</si>
  <si>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</si>
  <si>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</si>
  <si>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</si>
  <si>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</si>
  <si>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</si>
  <si>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</si>
  <si>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</si>
  <si>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</si>
  <si>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</si>
  <si>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</si>
  <si>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</si>
  <si>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</si>
  <si>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</si>
  <si>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</si>
  <si>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</si>
  <si>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</si>
  <si>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</si>
  <si>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</si>
  <si>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</si>
  <si>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</si>
  <si>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</si>
  <si>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</si>
  <si>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</si>
  <si>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</si>
  <si>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</si>
  <si>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</si>
  <si>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</si>
  <si>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</si>
  <si>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</si>
  <si>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</si>
  <si>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</si>
  <si>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</si>
  <si>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</si>
  <si>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</si>
  <si>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</si>
  <si>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</si>
  <si>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</si>
  <si>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</si>
  <si>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</si>
  <si>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</si>
  <si>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</si>
  <si>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</si>
  <si>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</si>
  <si>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</si>
  <si>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</si>
  <si>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</si>
  <si>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</si>
  <si>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</si>
  <si>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</si>
  <si>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</si>
  <si>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</si>
  <si>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</si>
  <si>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</si>
  <si>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</si>
  <si>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</si>
  <si>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</si>
  <si>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</si>
  <si>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</si>
  <si>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</si>
  <si>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</si>
  <si>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</si>
  <si>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</si>
  <si>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</si>
  <si>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</si>
  <si>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</si>
  <si>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</si>
  <si>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</si>
  <si>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</si>
  <si>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</si>
  <si>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</si>
  <si>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</si>
  <si>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</si>
  <si>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</si>
  <si>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</si>
  <si>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</si>
  <si>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</si>
  <si>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</si>
  <si>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</si>
  <si>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</si>
  <si>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</si>
  <si>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</si>
  <si>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</si>
  <si>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</si>
  <si>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</si>
  <si>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</si>
  <si>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</si>
  <si>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</si>
  <si>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</si>
  <si>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</si>
  <si>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</si>
  <si>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</si>
  <si>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</si>
  <si>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</si>
  <si>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</si>
  <si>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</si>
  <si>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</si>
  <si>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</si>
  <si>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</si>
  <si>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</si>
  <si>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</si>
  <si>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</si>
  <si>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</si>
  <si>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</si>
  <si>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</si>
  <si>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</si>
  <si>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</si>
  <si>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</si>
  <si>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</si>
  <si>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</si>
  <si>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</si>
  <si>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</si>
  <si>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</si>
  <si>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</si>
  <si>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</si>
  <si>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</si>
  <si>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</si>
  <si>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</si>
  <si>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</si>
  <si>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</si>
  <si>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</si>
  <si>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</si>
  <si>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</si>
  <si>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</si>
  <si>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</si>
  <si>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</si>
  <si>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</si>
  <si>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</si>
  <si>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</si>
  <si>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</si>
  <si>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</si>
  <si>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</si>
  <si>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</si>
  <si>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</si>
  <si>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</si>
  <si>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</si>
  <si>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</si>
  <si>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</si>
  <si>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</si>
  <si>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</si>
  <si>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</si>
  <si>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</si>
  <si>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</si>
  <si>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</si>
  <si>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</si>
  <si>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</si>
  <si>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</si>
  <si>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</si>
  <si>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</si>
  <si>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</si>
  <si>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</si>
  <si>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</si>
  <si>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</si>
  <si>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</si>
  <si>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</si>
  <si>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</si>
  <si>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</si>
  <si>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</si>
  <si>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</si>
  <si>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</si>
  <si>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</si>
  <si>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</si>
  <si>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</si>
  <si>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</si>
  <si>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</si>
  <si>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</si>
  <si>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</si>
  <si>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</si>
  <si>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</si>
  <si>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</si>
  <si>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</si>
  <si>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</si>
  <si>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</si>
  <si>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</si>
  <si>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</si>
  <si>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</si>
  <si>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</si>
  <si>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</si>
  <si>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</si>
  <si>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</si>
  <si>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</si>
  <si>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</si>
  <si>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</si>
  <si>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</si>
  <si>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</si>
  <si>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</si>
  <si>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</si>
  <si>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</si>
  <si>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</si>
  <si>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</si>
  <si>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</si>
  <si>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</si>
  <si>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</si>
  <si>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</si>
  <si>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</si>
  <si>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</si>
  <si>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</si>
  <si>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</si>
  <si>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</si>
  <si>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</si>
  <si>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</si>
  <si>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</si>
  <si>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</si>
  <si>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</si>
  <si>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</si>
  <si>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</si>
  <si>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</si>
  <si>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</si>
  <si>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</si>
  <si>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</si>
  <si>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</si>
  <si>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</si>
  <si>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</si>
  <si>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</si>
  <si>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</si>
  <si>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</si>
  <si>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</si>
  <si>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</si>
  <si>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</si>
  <si>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</si>
  <si>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</si>
  <si>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</si>
  <si>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</si>
  <si>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</si>
  <si>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</si>
  <si>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</si>
  <si>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</si>
  <si>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</si>
  <si>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</si>
  <si>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</si>
  <si>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</si>
  <si>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</si>
  <si>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</si>
  <si>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</si>
  <si>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</si>
  <si>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</si>
  <si>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</si>
  <si>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</si>
  <si>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</si>
  <si>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</si>
  <si>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</si>
  <si>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</si>
  <si>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</si>
  <si>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</si>
  <si>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</si>
  <si>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</si>
  <si>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</si>
  <si>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</si>
  <si>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</si>
  <si>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</si>
  <si>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</si>
  <si>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</si>
  <si>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</si>
  <si>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</si>
  <si>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</si>
  <si>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</si>
  <si>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</si>
  <si>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</si>
  <si>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</si>
  <si>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</si>
  <si>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</si>
  <si>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</si>
  <si>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</si>
  <si>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</si>
  <si>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</si>
  <si>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</si>
  <si>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</si>
  <si>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</si>
  <si>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</si>
  <si>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</si>
  <si>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</si>
  <si>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</si>
  <si>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</si>
  <si>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</si>
  <si>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</si>
  <si>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</si>
  <si>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</si>
  <si>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</si>
  <si>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</si>
  <si>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</si>
  <si>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</si>
  <si>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</si>
  <si>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</si>
  <si>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</si>
  <si>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</si>
  <si>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</si>
  <si>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</si>
  <si>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</si>
  <si>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</si>
  <si>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</si>
  <si>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</si>
  <si>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</si>
  <si>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</si>
  <si>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</si>
  <si>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</si>
  <si>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</si>
  <si>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</si>
  <si>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</si>
  <si>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</si>
  <si>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</si>
  <si>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</si>
  <si>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</si>
  <si>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</si>
  <si>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</si>
  <si>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</si>
  <si>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</si>
  <si>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</si>
  <si>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</si>
  <si>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</si>
  <si>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</si>
  <si>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</si>
  <si>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</si>
  <si>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</si>
  <si>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</si>
  <si>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</si>
  <si>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</si>
  <si>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</si>
  <si>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</si>
  <si>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</si>
  <si>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</si>
  <si>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</si>
  <si>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</si>
  <si>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</si>
  <si>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</si>
  <si>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</si>
  <si>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</si>
  <si>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</si>
  <si>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</si>
  <si>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</si>
  <si>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</si>
  <si>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</si>
  <si>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</si>
  <si>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</si>
  <si>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</si>
  <si>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</si>
  <si>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</si>
  <si>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</si>
  <si>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</si>
  <si>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</si>
  <si>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</si>
  <si>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</si>
  <si>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</si>
  <si>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</si>
  <si>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</si>
  <si>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</si>
  <si>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</si>
  <si>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</si>
  <si>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</si>
  <si>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</si>
  <si>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</si>
  <si>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</si>
  <si>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</si>
  <si>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</si>
  <si>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</si>
  <si>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</si>
  <si>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</si>
  <si>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</si>
  <si>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</si>
  <si>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</si>
  <si>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</si>
  <si>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</si>
  <si>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</si>
  <si>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</si>
  <si>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</si>
  <si>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</si>
  <si>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</si>
  <si>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</si>
  <si>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</si>
  <si>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</si>
  <si>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</si>
  <si>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</si>
  <si>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</si>
  <si>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</si>
  <si>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</si>
  <si>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</si>
  <si>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</si>
  <si>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</si>
  <si>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</si>
  <si>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</si>
  <si>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</si>
  <si>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</si>
  <si>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</si>
  <si>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</si>
  <si>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</si>
  <si>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</si>
  <si>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</si>
  <si>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</si>
  <si>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</si>
  <si>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</si>
  <si>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</si>
  <si>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</si>
  <si>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</si>
  <si>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</si>
  <si>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</si>
  <si>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</si>
  <si>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</si>
  <si>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</si>
  <si>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</si>
  <si>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</si>
  <si>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</si>
  <si>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</si>
  <si>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</si>
  <si>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</si>
  <si>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</si>
  <si>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</si>
  <si>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</si>
  <si>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</si>
  <si>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</si>
  <si>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</si>
  <si>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</si>
  <si>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</si>
  <si>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</si>
  <si>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</si>
  <si>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</si>
  <si>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</si>
  <si>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</si>
  <si>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</si>
  <si>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</si>
  <si>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</si>
  <si>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</si>
  <si>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</si>
  <si>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</si>
  <si>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</si>
  <si>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</si>
  <si>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</si>
  <si>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</si>
  <si>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</si>
  <si>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</si>
  <si>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</si>
  <si>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</si>
  <si>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</si>
  <si>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</si>
  <si>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</si>
  <si>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</si>
  <si>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</si>
  <si>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</si>
  <si>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</si>
  <si>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</si>
  <si>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</si>
  <si>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</si>
  <si>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</si>
  <si>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</si>
  <si>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</si>
  <si>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</si>
  <si>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</si>
  <si>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</si>
  <si>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</si>
  <si>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</si>
  <si>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</si>
  <si>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</si>
  <si>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</si>
  <si>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</si>
  <si>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</si>
  <si>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</si>
  <si>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</si>
  <si>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</si>
  <si>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</si>
  <si>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</si>
  <si>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</si>
  <si>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</si>
  <si>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</si>
  <si>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</si>
  <si>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</si>
  <si>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</si>
  <si>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</si>
  <si>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</si>
  <si>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</si>
  <si>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</si>
  <si>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</si>
  <si>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</si>
  <si>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</si>
  <si>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</si>
  <si>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</si>
  <si>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</si>
  <si>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</si>
  <si>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</si>
  <si>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</si>
  <si>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</si>
  <si>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</si>
  <si>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</si>
  <si>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</si>
  <si>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</si>
  <si>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</si>
  <si>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</si>
  <si>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</si>
  <si>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</si>
  <si>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</si>
  <si>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</si>
  <si>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</si>
  <si>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</si>
  <si>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</si>
  <si>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</si>
  <si>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</si>
  <si>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</si>
  <si>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</si>
  <si>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</si>
  <si>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</si>
  <si>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</si>
  <si>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</si>
  <si>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</si>
  <si>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</si>
  <si>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</si>
  <si>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</si>
  <si>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</si>
  <si>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</si>
  <si>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</si>
  <si>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</si>
  <si>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</si>
  <si>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</si>
  <si>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</si>
  <si>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</si>
  <si>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</si>
  <si>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</si>
  <si>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</si>
  <si>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</si>
  <si>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</si>
  <si>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</si>
  <si>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</si>
  <si>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</si>
  <si>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</si>
  <si>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</si>
  <si>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</si>
  <si>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</si>
  <si>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</si>
  <si>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</si>
  <si>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</si>
  <si>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</si>
  <si>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</si>
  <si>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</si>
  <si>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</si>
  <si>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</si>
  <si>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</si>
  <si>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</si>
  <si>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</si>
  <si>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</si>
  <si>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</si>
  <si>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</si>
  <si>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</si>
  <si>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</si>
  <si>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</si>
  <si>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</si>
  <si>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</si>
  <si>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</si>
  <si>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</si>
  <si>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</si>
  <si>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</si>
  <si>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</si>
  <si>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</si>
  <si>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</si>
  <si>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</si>
  <si>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</si>
  <si>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</si>
  <si>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</si>
  <si>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</si>
  <si>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</si>
  <si>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</si>
  <si>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</si>
  <si>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</si>
  <si>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</si>
  <si>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</si>
  <si>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</si>
  <si>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</si>
  <si>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</si>
  <si>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</si>
  <si>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</si>
  <si>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</si>
  <si>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</si>
  <si>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</si>
  <si>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</si>
  <si>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</si>
  <si>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</si>
  <si>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</si>
  <si>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</si>
  <si>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</si>
  <si>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</si>
  <si>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</si>
  <si>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</si>
  <si>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</si>
  <si>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</si>
  <si>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</si>
  <si>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</si>
  <si>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</si>
  <si>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</si>
  <si>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</si>
  <si>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</si>
  <si>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</si>
  <si>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</si>
  <si>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</si>
  <si>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</si>
  <si>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</si>
  <si>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</si>
  <si>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</si>
  <si>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</si>
  <si>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</si>
  <si>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</si>
  <si>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</si>
  <si>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</si>
  <si>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</si>
  <si>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</si>
  <si>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</si>
  <si>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</si>
  <si>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</si>
  <si>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</si>
  <si>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</si>
  <si>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</si>
  <si>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</si>
  <si>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</si>
  <si>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</si>
  <si>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</si>
  <si>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</si>
  <si>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</si>
  <si>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</si>
  <si>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</si>
  <si>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</si>
  <si>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</si>
  <si>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</si>
  <si>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</si>
  <si>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</si>
  <si>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</si>
  <si>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</si>
  <si>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</si>
  <si>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</si>
  <si>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</si>
  <si>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</si>
  <si>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</si>
  <si>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</si>
  <si>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</si>
  <si>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</si>
  <si>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</si>
  <si>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</si>
  <si>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</si>
  <si>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</si>
  <si>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</si>
  <si>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</si>
  <si>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</si>
  <si>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</si>
  <si>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</si>
  <si>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</si>
  <si>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</si>
  <si>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</si>
  <si>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</si>
  <si>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</si>
  <si>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</si>
  <si>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</si>
  <si>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</si>
  <si>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</si>
  <si>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</si>
  <si>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</si>
  <si>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</si>
  <si>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</si>
  <si>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</si>
  <si>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</si>
  <si>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</si>
  <si>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</si>
  <si>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</si>
  <si>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</si>
  <si>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</si>
  <si>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</si>
  <si>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</si>
  <si>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</si>
  <si>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</si>
  <si>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</si>
  <si>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</si>
  <si>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</si>
  <si>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</si>
  <si>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</si>
  <si>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</si>
  <si>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</si>
  <si>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</si>
  <si>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</si>
  <si>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</si>
  <si>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</si>
  <si>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</si>
  <si>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</si>
  <si>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</si>
  <si>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</si>
  <si>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</si>
  <si>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</si>
  <si>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</si>
  <si>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</si>
  <si>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</si>
  <si>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</si>
  <si>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</si>
  <si>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</si>
  <si>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</si>
  <si>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</si>
  <si>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</si>
  <si>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</si>
  <si>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</si>
  <si>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</si>
  <si>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</si>
  <si>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</si>
  <si>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</si>
  <si>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</si>
  <si>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</si>
  <si>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</si>
  <si>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</si>
  <si>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</si>
  <si>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</si>
  <si>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</si>
  <si>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</si>
  <si>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</si>
  <si>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</si>
  <si>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</si>
  <si>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</si>
  <si>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</si>
  <si>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</si>
  <si>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</si>
  <si>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</si>
  <si>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</si>
  <si>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</si>
  <si>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</si>
  <si>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</si>
  <si>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</si>
  <si>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</si>
  <si>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</si>
  <si>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</si>
  <si>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</si>
  <si>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</si>
  <si>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</si>
  <si>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</si>
  <si>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</si>
  <si>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</si>
  <si>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</si>
  <si>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</si>
  <si>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</si>
  <si>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</si>
  <si>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</si>
  <si>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</si>
  <si>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</si>
  <si>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</si>
  <si>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</si>
  <si>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</si>
  <si>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</si>
  <si>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</si>
  <si>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</si>
  <si>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</si>
  <si>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</si>
  <si>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</si>
  <si>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</si>
  <si>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</si>
  <si>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</si>
  <si>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</si>
  <si>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</si>
  <si>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</si>
  <si>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</si>
  <si>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</si>
  <si>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</si>
  <si>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</si>
  <si>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</si>
  <si>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</si>
  <si>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</si>
  <si>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</si>
  <si>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</si>
  <si>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</si>
  <si>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</si>
  <si>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</si>
  <si>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</si>
  <si>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</si>
  <si>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</si>
  <si>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</si>
  <si>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</si>
  <si>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</si>
  <si>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</si>
  <si>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</si>
  <si>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</si>
  <si>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</si>
  <si>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</si>
  <si>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</si>
  <si>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</si>
  <si>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</si>
  <si>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</si>
  <si>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</si>
  <si>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</si>
  <si>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</si>
  <si>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</si>
  <si>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</si>
  <si>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</si>
  <si>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</si>
  <si>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</si>
  <si>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</si>
  <si>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</si>
  <si>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</si>
  <si>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</si>
  <si>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</si>
  <si>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</si>
  <si>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</si>
  <si>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</si>
  <si>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</si>
  <si>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</si>
  <si>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</si>
  <si>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</si>
  <si>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</si>
  <si>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</si>
  <si>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</si>
  <si>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</si>
  <si>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</si>
  <si>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</si>
  <si>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</si>
  <si>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</si>
  <si>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</si>
  <si>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</si>
  <si>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</si>
  <si>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</si>
  <si>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</si>
  <si>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</si>
  <si>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</si>
  <si>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</si>
  <si>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</si>
  <si>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</si>
  <si>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</si>
  <si>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</si>
  <si>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</si>
  <si>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</si>
  <si>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</si>
  <si>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</si>
  <si>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</si>
  <si>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</si>
  <si>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</si>
  <si>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</si>
  <si>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</si>
  <si>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</si>
  <si>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</si>
  <si>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</si>
  <si>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</si>
  <si>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</si>
  <si>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</si>
  <si>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</si>
  <si>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</si>
  <si>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</si>
  <si>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</si>
  <si>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</si>
  <si>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</si>
  <si>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</si>
  <si>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</si>
  <si>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</si>
  <si>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</si>
  <si>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</si>
  <si>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</si>
  <si>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</si>
  <si>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</si>
  <si>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</si>
  <si>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</si>
  <si>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</si>
  <si>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</si>
  <si>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</si>
  <si>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</si>
  <si>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</si>
  <si>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</si>
  <si>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</si>
  <si>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</si>
  <si>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</si>
  <si>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</si>
  <si>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</si>
  <si>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</si>
  <si>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</si>
  <si>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</si>
  <si>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</si>
  <si>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</si>
  <si>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</si>
  <si>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</si>
  <si>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</si>
  <si>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</si>
  <si>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</si>
  <si>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</si>
  <si>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</si>
  <si>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</si>
  <si>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</si>
  <si>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</si>
  <si>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</si>
  <si>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</si>
  <si>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</si>
  <si>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</si>
  <si>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</si>
  <si>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</si>
  <si>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</si>
  <si>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</si>
  <si>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</si>
  <si>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</si>
  <si>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</si>
  <si>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</si>
  <si>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</si>
  <si>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</si>
  <si>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</si>
  <si>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</si>
  <si>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</si>
  <si>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</si>
  <si>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</si>
  <si>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</si>
  <si>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</si>
  <si>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</si>
  <si>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</si>
  <si>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</si>
  <si>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</si>
  <si>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</si>
  <si>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</si>
  <si>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</si>
  <si>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</si>
  <si>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</si>
  <si>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</si>
  <si>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</si>
  <si>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</si>
  <si>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</si>
  <si>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</si>
  <si>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</si>
  <si>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</si>
  <si>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</si>
  <si>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</si>
  <si>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</si>
  <si>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</si>
  <si>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</si>
  <si>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</si>
  <si>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</si>
  <si>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</si>
  <si>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</si>
  <si>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</si>
  <si>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</si>
  <si>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</si>
  <si>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</si>
  <si>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</si>
  <si>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</si>
  <si>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</si>
  <si>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</si>
  <si>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</si>
  <si>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</si>
  <si>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</si>
  <si>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</si>
  <si>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</si>
  <si>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</si>
  <si>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</si>
  <si>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</si>
  <si>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</si>
  <si>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</si>
  <si>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</si>
  <si>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</si>
  <si>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</si>
  <si>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</si>
  <si>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</si>
  <si>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</si>
  <si>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</si>
  <si>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</si>
  <si>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</si>
  <si>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</si>
  <si>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</si>
  <si>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</si>
  <si>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</si>
  <si>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</si>
  <si>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</si>
  <si>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</si>
  <si>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</si>
  <si>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</si>
  <si>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</si>
  <si>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</si>
  <si>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</si>
  <si>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</si>
  <si>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</si>
  <si>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</si>
  <si>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</si>
  <si>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</si>
  <si>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</si>
  <si>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</si>
  <si>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</si>
  <si>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</si>
  <si>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</si>
  <si>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</si>
  <si>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</si>
  <si>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</si>
  <si>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</si>
  <si>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</si>
  <si>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</si>
  <si>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</si>
  <si>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</si>
  <si>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</si>
  <si>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</si>
  <si>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</si>
  <si>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</si>
  <si>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</si>
  <si>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</si>
  <si>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</si>
  <si>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</si>
  <si>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</si>
  <si>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</si>
  <si>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</si>
  <si>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</si>
  <si>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</si>
  <si>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</si>
  <si>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</si>
  <si>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</si>
  <si>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</si>
  <si>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</si>
  <si>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</si>
  <si>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</si>
  <si>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</si>
  <si>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</si>
  <si>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</si>
  <si>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</si>
  <si>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</si>
  <si>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</si>
  <si>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</si>
  <si>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</si>
  <si>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</si>
  <si>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</si>
  <si>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</si>
  <si>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</si>
  <si>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</si>
  <si>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</si>
  <si>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</si>
  <si>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</si>
  <si>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</si>
  <si>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</si>
  <si>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</si>
  <si>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</si>
  <si>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</si>
  <si>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</si>
  <si>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</si>
  <si>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</si>
  <si>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</si>
  <si>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</si>
  <si>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</si>
  <si>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</si>
  <si>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</si>
  <si>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</si>
  <si>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</si>
  <si>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</si>
  <si>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</si>
  <si>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</si>
  <si>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</si>
  <si>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</si>
  <si>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</si>
  <si>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</si>
  <si>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</si>
  <si>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</si>
  <si>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</si>
  <si>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</si>
  <si>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</si>
  <si>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</si>
  <si>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</si>
  <si>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</si>
  <si>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</si>
  <si>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</si>
  <si>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</si>
  <si>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</si>
  <si>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</si>
  <si>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</si>
  <si>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</si>
  <si>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</si>
  <si>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</si>
  <si>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</si>
  <si>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</si>
  <si>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</si>
  <si>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</si>
  <si>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</si>
  <si>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</si>
  <si>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</si>
  <si>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</si>
  <si>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</si>
  <si>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</si>
  <si>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</si>
  <si>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</si>
  <si>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</si>
  <si>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</si>
  <si>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</si>
  <si>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</si>
  <si>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</si>
  <si>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</si>
  <si>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</si>
  <si>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</si>
  <si>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</si>
  <si>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</si>
  <si>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</si>
  <si>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</si>
  <si>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</si>
  <si>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</si>
  <si>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</si>
  <si>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</si>
  <si>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</si>
  <si>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</si>
  <si>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</si>
  <si>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</si>
  <si>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</si>
  <si>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</si>
  <si>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</si>
  <si>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</si>
  <si>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</si>
  <si>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</si>
  <si>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</si>
  <si>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</si>
  <si>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</si>
  <si>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</si>
  <si>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</si>
  <si>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</si>
  <si>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</si>
  <si>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</si>
  <si>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</si>
  <si>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</si>
  <si>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</si>
  <si>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</si>
  <si>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</si>
  <si>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</si>
  <si>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</si>
  <si>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</si>
  <si>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</si>
  <si>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</si>
  <si>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</si>
  <si>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</si>
  <si>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</si>
  <si>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</si>
  <si>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</si>
  <si>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</si>
  <si>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</si>
  <si>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</si>
  <si>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</si>
  <si>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</si>
  <si>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</si>
  <si>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</si>
  <si>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</si>
  <si>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</si>
  <si>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</si>
  <si>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</si>
  <si>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</si>
  <si>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</si>
  <si>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</si>
  <si>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</si>
  <si>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</si>
  <si>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</si>
  <si>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</si>
  <si>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</si>
  <si>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</si>
  <si>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</si>
  <si>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</si>
  <si>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</si>
  <si>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</si>
  <si>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</si>
  <si>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</si>
  <si>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</si>
  <si>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</si>
  <si>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</si>
  <si>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</si>
  <si>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</si>
  <si>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</si>
  <si>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</si>
  <si>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</si>
  <si>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</si>
  <si>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</si>
  <si>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</si>
  <si>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</si>
  <si>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</si>
  <si>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</si>
  <si>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</si>
  <si>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</si>
  <si>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</si>
  <si>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</si>
  <si>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</si>
  <si>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</si>
  <si>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</si>
  <si>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</si>
  <si>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</si>
  <si>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</si>
  <si>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</si>
  <si>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</si>
  <si>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</si>
  <si>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</si>
  <si>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</si>
  <si>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</si>
  <si>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</si>
  <si>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</si>
  <si>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</si>
  <si>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</si>
  <si>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</si>
  <si>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</si>
  <si>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</si>
  <si>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</si>
  <si>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</si>
  <si>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</si>
  <si>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</si>
  <si>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</si>
  <si>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</si>
  <si>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</si>
  <si>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</si>
  <si>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</si>
  <si>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</si>
  <si>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</si>
  <si>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</si>
  <si>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</si>
  <si>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</si>
  <si>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</si>
  <si>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</si>
  <si>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</si>
  <si>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</si>
  <si>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</si>
  <si>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</si>
  <si>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</si>
  <si>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</si>
  <si>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</si>
  <si>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</si>
  <si>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</si>
  <si>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</si>
  <si>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</si>
  <si>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</si>
  <si>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</si>
  <si>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</si>
  <si>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</si>
  <si>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</si>
  <si>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</si>
  <si>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</si>
  <si>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</si>
  <si>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</si>
  <si>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</si>
  <si>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</si>
  <si>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</si>
  <si>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</si>
  <si>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</si>
  <si>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</si>
  <si>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</si>
  <si>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</si>
  <si>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</si>
  <si>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</si>
  <si>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</si>
  <si>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</si>
  <si>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</si>
  <si>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</si>
  <si>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</si>
  <si>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</si>
  <si>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</si>
  <si>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</si>
  <si>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</si>
  <si>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</si>
  <si>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</si>
  <si>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</si>
  <si>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</si>
  <si>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</si>
  <si>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</si>
  <si>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</si>
  <si>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</si>
  <si>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</si>
  <si>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</si>
  <si>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</si>
  <si>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</si>
  <si>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</si>
  <si>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</si>
  <si>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</si>
  <si>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</si>
  <si>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</si>
  <si>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</si>
  <si>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</si>
  <si>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</si>
  <si>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</si>
  <si>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</si>
  <si>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</si>
  <si>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</si>
  <si>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</si>
  <si>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</si>
  <si>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</si>
  <si>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</si>
  <si>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</si>
  <si>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</si>
  <si>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</si>
  <si>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</si>
  <si>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</si>
  <si>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</si>
  <si>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</si>
  <si>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</si>
  <si>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</si>
  <si>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</si>
  <si>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</si>
  <si>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</si>
  <si>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</si>
  <si>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</si>
  <si>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</si>
  <si>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</si>
  <si>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</si>
  <si>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</si>
  <si>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</si>
  <si>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</si>
  <si>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</si>
  <si>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</si>
  <si>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</si>
  <si>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</si>
  <si>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</si>
  <si>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</si>
  <si>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</si>
  <si>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</si>
  <si>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</si>
  <si>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</si>
  <si>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</si>
  <si>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</si>
  <si>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</si>
  <si>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</si>
  <si>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</si>
  <si>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</si>
  <si>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</si>
  <si>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</si>
  <si>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</si>
  <si>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</si>
  <si>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</si>
  <si>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</si>
  <si>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</si>
  <si>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</si>
  <si>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</si>
  <si>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</si>
  <si>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</si>
  <si>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</si>
  <si>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</si>
  <si>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</si>
  <si>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</si>
  <si>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</si>
  <si>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</si>
  <si>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</si>
  <si>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</si>
  <si>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</si>
  <si>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</si>
  <si>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</si>
  <si>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</si>
  <si>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</si>
  <si>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</si>
  <si>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</si>
  <si>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</si>
  <si>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</si>
  <si>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</si>
  <si>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</si>
  <si>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</si>
  <si>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</si>
  <si>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</si>
  <si>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</si>
  <si>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</si>
  <si>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</si>
  <si>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</si>
  <si>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</si>
  <si>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</si>
  <si>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</si>
  <si>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</si>
  <si>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</si>
  <si>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</si>
  <si>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</si>
  <si>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</si>
  <si>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</si>
  <si>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</si>
  <si>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</si>
  <si>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</si>
  <si>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</si>
  <si>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</si>
  <si>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</si>
  <si>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</si>
  <si>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</si>
  <si>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</si>
  <si>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</si>
  <si>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</si>
  <si>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</si>
  <si>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</si>
  <si>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</si>
  <si>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</si>
  <si>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</si>
  <si>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</si>
  <si>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</si>
  <si>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</si>
  <si>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</si>
  <si>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</si>
  <si>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</si>
  <si>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</si>
  <si>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</si>
  <si>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</si>
  <si>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</si>
  <si>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</si>
  <si>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</si>
  <si>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</si>
  <si>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</si>
  <si>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</si>
  <si>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</si>
  <si>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</si>
  <si>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</si>
  <si>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</si>
  <si>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</si>
  <si>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</si>
  <si>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</si>
  <si>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</si>
  <si>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</si>
  <si>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</si>
  <si>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</si>
  <si>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</si>
  <si>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</si>
  <si>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</si>
  <si>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</si>
  <si>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</si>
  <si>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</si>
  <si>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</si>
  <si>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</si>
  <si>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</si>
  <si>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</si>
  <si>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</si>
  <si>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</si>
  <si>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</si>
  <si>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</si>
  <si>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</si>
  <si>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</si>
  <si>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</si>
  <si>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</si>
  <si>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</si>
  <si>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</si>
  <si>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</si>
  <si>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</si>
  <si>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</si>
  <si>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</si>
  <si>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</si>
  <si>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</si>
  <si>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</si>
  <si>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</si>
  <si>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</si>
  <si>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</si>
  <si>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</si>
  <si>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</si>
  <si>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</si>
  <si>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</si>
  <si>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</si>
  <si>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</si>
  <si>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</si>
  <si>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</si>
  <si>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</si>
  <si>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</si>
  <si>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</si>
  <si>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</si>
  <si>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</si>
  <si>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</si>
  <si>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</si>
  <si>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</si>
  <si>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</si>
  <si>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</si>
  <si>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</si>
  <si>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</si>
  <si>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</si>
  <si>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</si>
  <si>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</si>
  <si>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</si>
  <si>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</si>
  <si>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</si>
  <si>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</si>
  <si>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</si>
  <si>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</si>
  <si>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</si>
  <si>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</si>
  <si>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</si>
  <si>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</si>
  <si>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</si>
  <si>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</si>
  <si>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</si>
  <si>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</si>
  <si>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</si>
  <si>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</si>
  <si>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</si>
  <si>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</si>
  <si>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</si>
  <si>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</si>
  <si>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</si>
  <si>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</si>
  <si>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</si>
  <si>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</si>
  <si>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</si>
  <si>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</si>
  <si>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</si>
  <si>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</si>
  <si>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</si>
  <si>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</si>
  <si>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</si>
  <si>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</si>
  <si>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</si>
  <si>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</si>
  <si>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</si>
  <si>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</si>
  <si>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</si>
  <si>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</si>
  <si>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</si>
  <si>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</si>
  <si>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</si>
  <si>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</si>
  <si>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</si>
  <si>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</si>
  <si>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</si>
  <si>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</si>
  <si>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</si>
  <si>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</si>
  <si>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</si>
  <si>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</si>
  <si>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</si>
  <si>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</si>
  <si>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</si>
  <si>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</si>
  <si>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</si>
  <si>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</si>
  <si>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</si>
  <si>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</si>
  <si>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</si>
  <si>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</si>
  <si>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</si>
  <si>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</si>
  <si>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</si>
  <si>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</si>
  <si>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</si>
  <si>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</si>
  <si>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</si>
  <si>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</si>
  <si>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</si>
  <si>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</si>
  <si>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</si>
  <si>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</si>
  <si>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</si>
  <si>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</si>
  <si>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</si>
  <si>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</si>
  <si>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</si>
  <si>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</si>
  <si>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</si>
  <si>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</si>
  <si>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</si>
  <si>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</si>
  <si>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</si>
  <si>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</si>
  <si>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</si>
  <si>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</si>
  <si>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</si>
  <si>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</si>
  <si>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</si>
  <si>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</si>
  <si>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</si>
  <si>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</si>
  <si>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</si>
  <si>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</si>
  <si>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</si>
  <si>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</si>
  <si>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</si>
  <si>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</si>
  <si>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</si>
  <si>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</si>
  <si>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</si>
  <si>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</si>
  <si>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</si>
  <si>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</si>
  <si>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</si>
  <si>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</si>
  <si>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</si>
  <si>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</si>
  <si>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</si>
  <si>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</si>
  <si>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</si>
  <si>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</si>
  <si>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</si>
  <si>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</si>
  <si>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</si>
  <si>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</si>
  <si>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</si>
  <si>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</si>
  <si>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</si>
  <si>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</si>
  <si>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</si>
  <si>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</si>
  <si>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</si>
  <si>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</si>
  <si>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</si>
  <si>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</si>
  <si>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</si>
  <si>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</si>
  <si>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</si>
  <si>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</si>
  <si>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</si>
  <si>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</si>
  <si>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</si>
  <si>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</si>
  <si>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</si>
  <si>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</si>
  <si>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</si>
  <si>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</si>
  <si>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</si>
  <si>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</si>
  <si>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</si>
  <si>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</si>
  <si>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</si>
  <si>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</si>
  <si>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</si>
  <si>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</si>
  <si>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</si>
  <si>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</si>
  <si>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</si>
  <si>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</si>
  <si>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</si>
  <si>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</si>
  <si>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</si>
  <si>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</si>
  <si>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</si>
  <si>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</si>
  <si>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</si>
  <si>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</si>
  <si>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</si>
  <si>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</si>
  <si>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</si>
  <si>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</si>
  <si>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</si>
  <si>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</si>
  <si>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</si>
  <si>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</si>
  <si>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</si>
  <si>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</si>
  <si>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</si>
  <si>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</si>
  <si>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</si>
  <si>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</si>
  <si>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</si>
  <si>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</si>
  <si>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</si>
  <si>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</si>
  <si>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</si>
  <si>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</si>
  <si>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</si>
  <si>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</si>
  <si>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</si>
  <si>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</si>
  <si>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</si>
  <si>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</si>
  <si>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</si>
  <si>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</si>
  <si>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</si>
  <si>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</si>
  <si>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</si>
  <si>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</si>
  <si>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</si>
  <si>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</si>
  <si>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</si>
  <si>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</si>
  <si>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</si>
  <si>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</si>
  <si>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</si>
  <si>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</si>
  <si>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</si>
  <si>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</si>
  <si>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</si>
  <si>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</si>
  <si>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</si>
  <si>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</si>
  <si>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</si>
  <si>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</si>
  <si>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</si>
  <si>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</si>
  <si>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</si>
  <si>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</si>
  <si>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</si>
  <si>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</si>
  <si>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</si>
  <si>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</si>
  <si>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</si>
  <si>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</si>
  <si>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</si>
  <si>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</si>
  <si>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</si>
  <si>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</si>
  <si>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</si>
  <si>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</si>
  <si>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</si>
  <si>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</si>
  <si>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</si>
  <si>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</si>
  <si>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</si>
  <si>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</si>
  <si>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</si>
  <si>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</si>
  <si>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</si>
  <si>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</si>
  <si>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</si>
  <si>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</si>
  <si>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</si>
  <si>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</si>
  <si>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</si>
  <si>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</si>
  <si>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</si>
  <si>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</si>
  <si>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</si>
  <si>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</si>
  <si>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</si>
  <si>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</si>
  <si>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</si>
  <si>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</si>
  <si>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</si>
  <si>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</si>
  <si>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</si>
  <si>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</si>
  <si>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</si>
  <si>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</si>
  <si>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</si>
  <si>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</si>
  <si>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</si>
  <si>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</si>
  <si>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</si>
  <si>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</si>
  <si>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</si>
  <si>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</si>
  <si>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</si>
  <si>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</si>
  <si>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</si>
  <si>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</si>
  <si>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</si>
  <si>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</si>
  <si>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</si>
  <si>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</si>
  <si>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</si>
  <si>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</si>
  <si>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</si>
  <si>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</si>
  <si>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</si>
  <si>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</si>
  <si>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</si>
  <si>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</si>
  <si>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</si>
  <si>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</si>
  <si>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</si>
  <si>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</si>
  <si>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</si>
  <si>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</si>
  <si>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</si>
  <si>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</si>
  <si>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</si>
  <si>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</si>
  <si>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</si>
  <si>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</si>
  <si>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</si>
  <si>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</si>
  <si>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</si>
  <si>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</si>
  <si>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</si>
  <si>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</si>
  <si>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</si>
  <si>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</si>
  <si>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</si>
  <si>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</si>
  <si>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</si>
  <si>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</si>
  <si>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</si>
  <si>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</si>
  <si>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</si>
  <si>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</si>
  <si>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</si>
  <si>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</si>
  <si>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</si>
  <si>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</si>
  <si>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</si>
  <si>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</si>
  <si>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</si>
  <si>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</si>
  <si>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</si>
  <si>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</si>
  <si>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</si>
  <si>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</si>
  <si>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</si>
  <si>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</si>
  <si>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</si>
  <si>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</si>
  <si>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</si>
  <si>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</si>
  <si>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</si>
  <si>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</si>
  <si>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</si>
  <si>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</si>
  <si>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</si>
  <si>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</si>
  <si>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</si>
  <si>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</si>
  <si>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</si>
  <si>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</si>
  <si>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</si>
  <si>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</si>
  <si>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</si>
  <si>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</si>
  <si>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</si>
  <si>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</si>
  <si>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</si>
  <si>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</si>
  <si>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</si>
  <si>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</si>
  <si>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</si>
  <si>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</si>
  <si>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</si>
  <si>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</si>
  <si>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</si>
  <si>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</si>
  <si>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</si>
  <si>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</si>
  <si>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</si>
  <si>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</si>
  <si>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</si>
  <si>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</si>
  <si>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</si>
  <si>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</si>
  <si>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</si>
  <si>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</si>
  <si>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</si>
  <si>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</si>
  <si>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</si>
  <si>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</si>
  <si>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</si>
  <si>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</si>
  <si>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</si>
  <si>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</si>
  <si>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</si>
  <si>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</si>
  <si>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</si>
  <si>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</si>
  <si>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</si>
  <si>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</si>
  <si>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</si>
  <si>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</si>
  <si>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</si>
  <si>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</si>
  <si>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</si>
  <si>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</si>
  <si>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</si>
  <si>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</si>
  <si>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</si>
  <si>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</si>
  <si>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</si>
  <si>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</si>
  <si>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</si>
  <si>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</si>
  <si>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</si>
  <si>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</si>
  <si>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</si>
  <si>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</si>
  <si>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</si>
  <si>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</si>
  <si>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</si>
  <si>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</si>
  <si>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</si>
  <si>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</si>
  <si>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</si>
  <si>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</si>
  <si>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</si>
  <si>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</si>
  <si>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</si>
  <si>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</si>
  <si>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</si>
  <si>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</si>
  <si>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</si>
  <si>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</si>
  <si>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</si>
  <si>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</si>
  <si>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</si>
  <si>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</si>
  <si>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</si>
  <si>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</si>
  <si>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</si>
  <si>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</si>
  <si>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</si>
  <si>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</si>
  <si>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</si>
  <si>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</si>
  <si>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</si>
  <si>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</si>
  <si>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</si>
  <si>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</si>
  <si>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</si>
  <si>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</si>
  <si>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</si>
  <si>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</si>
  <si>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</si>
  <si>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</si>
  <si>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</si>
  <si>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</si>
  <si>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</si>
  <si>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</si>
  <si>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</si>
  <si>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</si>
  <si>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</si>
  <si>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</si>
  <si>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</si>
  <si>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</si>
  <si>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</si>
  <si>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</si>
  <si>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</si>
  <si>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</si>
  <si>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</si>
  <si>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</si>
  <si>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</si>
  <si>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</si>
  <si>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</si>
  <si>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</si>
  <si>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</si>
  <si>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</si>
  <si>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</si>
  <si>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</si>
  <si>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</si>
  <si>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</si>
  <si>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</si>
  <si>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</si>
  <si>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</si>
  <si>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</si>
  <si>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</si>
  <si>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</si>
  <si>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</si>
  <si>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</si>
  <si>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</si>
  <si>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</si>
  <si>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</si>
  <si>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</si>
  <si>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</si>
  <si>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</si>
  <si>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</si>
  <si>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</si>
  <si>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</si>
  <si>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</si>
  <si>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</si>
  <si>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</si>
  <si>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</si>
  <si>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</si>
  <si>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</si>
  <si>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</si>
  <si>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</si>
  <si>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</si>
  <si>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</si>
  <si>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</si>
  <si>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</si>
  <si>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</si>
  <si>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</si>
  <si>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</si>
  <si>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</si>
  <si>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</si>
  <si>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</si>
  <si>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</si>
  <si>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</si>
  <si>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</si>
  <si>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</si>
  <si>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</si>
  <si>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</si>
  <si>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</si>
  <si>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</si>
  <si>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</si>
  <si>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</si>
  <si>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</si>
  <si>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</si>
  <si>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</si>
  <si>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</si>
  <si>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</si>
  <si>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</si>
  <si>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</si>
  <si>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</si>
  <si>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</si>
  <si>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</si>
  <si>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</si>
  <si>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</si>
  <si>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</si>
  <si>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</si>
  <si>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</si>
  <si>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</si>
  <si>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</si>
  <si>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</si>
  <si>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</si>
  <si>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</si>
  <si>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</si>
  <si>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</si>
  <si>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</si>
  <si>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</si>
  <si>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</si>
  <si>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</si>
  <si>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</si>
  <si>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</si>
  <si>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</si>
  <si>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</si>
  <si>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</si>
  <si>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</si>
  <si>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</si>
  <si>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</si>
  <si>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</si>
  <si>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</si>
  <si>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</si>
  <si>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</si>
  <si>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</si>
  <si>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</si>
  <si>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</si>
  <si>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</si>
  <si>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</si>
  <si>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</si>
  <si>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</si>
  <si>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</si>
  <si>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</si>
  <si>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</si>
  <si>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</si>
  <si>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</si>
  <si>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</si>
  <si>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</si>
  <si>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</si>
  <si>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</si>
  <si>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</si>
  <si>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</si>
  <si>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</si>
  <si>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</si>
  <si>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</si>
  <si>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</si>
  <si>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</si>
  <si>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</si>
  <si>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</si>
  <si>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</si>
  <si>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</si>
  <si>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</si>
  <si>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</si>
  <si>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</si>
  <si>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</si>
  <si>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</si>
  <si>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</si>
  <si>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</si>
  <si>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</si>
  <si>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</si>
  <si>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</si>
  <si>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</si>
  <si>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</si>
  <si>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</si>
  <si>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</si>
  <si>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</si>
  <si>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</si>
  <si>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</si>
  <si>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</si>
  <si>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</si>
  <si>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</si>
  <si>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</si>
  <si>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</si>
  <si>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</si>
  <si>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</si>
  <si>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</si>
  <si>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</si>
  <si>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</si>
  <si>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</si>
  <si>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</si>
  <si>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</si>
  <si>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</si>
  <si>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</si>
  <si>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</si>
  <si>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</si>
  <si>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</si>
  <si>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</si>
  <si>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</si>
  <si>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</si>
  <si>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</si>
  <si>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</si>
  <si>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</si>
  <si>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</si>
  <si>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</si>
  <si>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</si>
  <si>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</si>
  <si>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</si>
  <si>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</si>
  <si>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</si>
  <si>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</si>
  <si>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</si>
  <si>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</si>
  <si>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</si>
  <si>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</si>
  <si>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</si>
  <si>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</si>
  <si>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</si>
  <si>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</si>
  <si>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</si>
  <si>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</si>
  <si>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</si>
  <si>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</si>
  <si>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</si>
  <si>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</si>
  <si>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</si>
  <si>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</si>
  <si>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</si>
  <si>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</si>
  <si>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</si>
  <si>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</si>
  <si>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</si>
  <si>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</si>
  <si>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</si>
  <si>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</si>
  <si>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</si>
  <si>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</si>
  <si>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</si>
  <si>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</si>
  <si>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</si>
  <si>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</si>
  <si>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</si>
  <si>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</si>
  <si>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</si>
  <si>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</si>
  <si>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</si>
  <si>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</si>
  <si>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</si>
  <si>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</si>
  <si>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</si>
  <si>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</si>
  <si>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</si>
  <si>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</si>
  <si>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</si>
  <si>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</si>
  <si>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</si>
  <si>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</si>
  <si>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</si>
  <si>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</si>
  <si>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</si>
  <si>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</si>
  <si>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</si>
  <si>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</si>
  <si>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</si>
  <si>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</si>
  <si>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</si>
  <si>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</si>
  <si>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</si>
  <si>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</si>
  <si>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</si>
  <si>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</si>
  <si>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</si>
  <si>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</si>
  <si>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</si>
  <si>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</si>
  <si>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</si>
  <si>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</si>
  <si>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</si>
  <si>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</si>
  <si>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</si>
  <si>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</si>
  <si>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</si>
  <si>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</si>
  <si>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</si>
  <si>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</si>
  <si>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</si>
  <si>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</si>
  <si>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</si>
  <si>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</si>
  <si>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</si>
  <si>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</si>
  <si>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</si>
  <si>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</si>
  <si>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</si>
  <si>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</si>
  <si>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</si>
  <si>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</si>
  <si>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</si>
  <si>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</si>
  <si>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</si>
  <si>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</si>
  <si>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</si>
  <si>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</si>
  <si>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</si>
  <si>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</si>
  <si>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</si>
  <si>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</si>
  <si>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</si>
  <si>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</si>
  <si>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</si>
  <si>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</si>
  <si>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</si>
  <si>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</si>
  <si>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</si>
  <si>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</si>
  <si>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</si>
  <si>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</si>
  <si>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</si>
  <si>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</si>
  <si>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</si>
  <si>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</si>
  <si>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</si>
  <si>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</si>
  <si>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</si>
  <si>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</si>
  <si>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</si>
  <si>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</si>
  <si>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</si>
  <si>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</si>
  <si>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</si>
  <si>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</si>
  <si>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</si>
  <si>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</si>
  <si>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</si>
  <si>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</si>
  <si>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</si>
  <si>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</si>
  <si>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</si>
  <si>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</si>
  <si>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</si>
  <si>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</si>
  <si>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</si>
  <si>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</si>
  <si>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</si>
  <si>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</si>
  <si>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</si>
  <si>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</si>
  <si>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</si>
  <si>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</si>
  <si>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</si>
  <si>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</si>
  <si>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</si>
  <si>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</si>
  <si>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</si>
  <si>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</si>
  <si>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</si>
  <si>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</si>
  <si>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</si>
  <si>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</si>
  <si>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</si>
  <si>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</si>
  <si>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</si>
  <si>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</si>
  <si>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</si>
  <si>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</si>
  <si>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</si>
  <si>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</si>
  <si>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</si>
  <si>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</si>
  <si>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</si>
  <si>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</si>
  <si>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</si>
  <si>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</si>
  <si>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</si>
  <si>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</si>
  <si>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</si>
  <si>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</si>
  <si>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</si>
  <si>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</si>
  <si>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</si>
  <si>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</si>
  <si>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</si>
  <si>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</si>
  <si>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</si>
  <si>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</si>
  <si>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</si>
  <si>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</si>
  <si>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</si>
  <si>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</si>
  <si>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</si>
  <si>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</si>
  <si>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</si>
  <si>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</si>
  <si>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</si>
  <si>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</si>
  <si>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</si>
  <si>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</si>
  <si>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</si>
  <si>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</si>
  <si>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</si>
  <si>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</si>
  <si>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</si>
  <si>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</si>
  <si>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</si>
  <si>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</si>
  <si>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</si>
  <si>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</si>
  <si>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</si>
  <si>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</si>
  <si>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</si>
  <si>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</si>
  <si>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</si>
  <si>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</si>
  <si>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</si>
  <si>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</si>
  <si>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</si>
  <si>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</si>
  <si>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</si>
  <si>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</si>
  <si>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</si>
  <si>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</si>
  <si>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</si>
  <si>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</si>
  <si>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</si>
  <si>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</si>
  <si>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</si>
  <si>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</si>
  <si>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</si>
  <si>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</si>
  <si>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</si>
  <si>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</si>
  <si>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</si>
  <si>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</si>
  <si>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</si>
  <si>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</si>
  <si>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</si>
  <si>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</si>
  <si>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</si>
  <si>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</si>
  <si>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</si>
  <si>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</si>
  <si>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</si>
  <si>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</si>
  <si>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</si>
  <si>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</si>
  <si>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</si>
  <si>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</si>
  <si>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</si>
  <si>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</si>
  <si>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</si>
  <si>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</si>
  <si>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</si>
  <si>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</si>
  <si>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</si>
  <si>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</si>
  <si>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</si>
  <si>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</si>
  <si>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</si>
  <si>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</si>
  <si>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</si>
  <si>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</si>
  <si>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</si>
  <si>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</si>
  <si>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</si>
  <si>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</si>
  <si>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</si>
  <si>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</si>
  <si>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</si>
  <si>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</si>
  <si>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</si>
  <si>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</si>
  <si>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</si>
  <si>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</si>
  <si>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</si>
  <si>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</si>
  <si>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</si>
  <si>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</si>
  <si>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</si>
  <si>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</si>
  <si>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</si>
  <si>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</si>
  <si>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</si>
  <si>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</si>
  <si>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</si>
  <si>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</si>
  <si>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</si>
  <si>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</si>
  <si>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</si>
  <si>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</si>
  <si>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</si>
  <si>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</si>
  <si>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</si>
  <si>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</si>
  <si>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</si>
  <si>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</si>
  <si>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</si>
  <si>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</si>
  <si>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</si>
  <si>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</si>
  <si>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</si>
  <si>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</si>
  <si>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</si>
  <si>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</si>
  <si>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</si>
  <si>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</si>
  <si>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</si>
  <si>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</si>
  <si>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</si>
  <si>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</si>
  <si>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</si>
  <si>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</si>
  <si>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</si>
  <si>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</si>
  <si>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</si>
  <si>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</si>
  <si>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</si>
  <si>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</si>
  <si>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</si>
  <si>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</si>
  <si>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</si>
  <si>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</si>
  <si>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</si>
  <si>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</si>
  <si>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</si>
  <si>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</si>
  <si>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</si>
  <si>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</si>
  <si>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</si>
  <si>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</si>
  <si>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</si>
  <si>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</si>
  <si>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</si>
  <si>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</si>
  <si>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</si>
  <si>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</si>
  <si>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</si>
  <si>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</si>
  <si>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</si>
  <si>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</si>
  <si>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</si>
  <si>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</si>
  <si>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</si>
  <si>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</si>
  <si>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</si>
  <si>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</si>
  <si>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</si>
  <si>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</si>
  <si>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</si>
  <si>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</si>
  <si>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</si>
  <si>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</si>
  <si>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</si>
  <si>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</si>
  <si>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</si>
  <si>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</si>
  <si>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</si>
  <si>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</si>
  <si>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</si>
  <si>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</si>
  <si>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</si>
  <si>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</si>
  <si>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</si>
  <si>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</si>
  <si>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</si>
  <si>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</si>
  <si>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</si>
  <si>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</si>
  <si>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</si>
  <si>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</si>
  <si>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</si>
  <si>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</si>
  <si>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</si>
  <si>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</si>
  <si>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</si>
  <si>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</si>
  <si>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</si>
  <si>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</si>
  <si>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</si>
  <si>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</si>
  <si>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</si>
  <si>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</si>
  <si>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</si>
  <si>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</si>
  <si>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</si>
  <si>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</si>
  <si>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</si>
  <si>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</si>
  <si>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</si>
  <si>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</si>
  <si>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</si>
  <si>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</si>
  <si>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</si>
  <si>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</si>
  <si>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</si>
  <si>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</si>
  <si>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</si>
  <si>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</si>
  <si>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</si>
  <si>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</si>
  <si>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</si>
  <si>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</si>
  <si>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</si>
  <si>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</si>
  <si>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</si>
  <si>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</si>
  <si>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</si>
  <si>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</si>
  <si>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</si>
  <si>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</si>
  <si>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</si>
  <si>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</si>
  <si>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</si>
  <si>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</si>
  <si>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</si>
  <si>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</si>
  <si>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</si>
  <si>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</si>
  <si>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</si>
  <si>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</si>
  <si>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</si>
  <si>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</si>
  <si>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</si>
  <si>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</si>
  <si>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</si>
  <si>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</si>
  <si>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</si>
  <si>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</si>
  <si>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</si>
  <si>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</si>
  <si>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</si>
  <si>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</si>
  <si>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</si>
  <si>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</si>
  <si>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</si>
  <si>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</si>
  <si>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</si>
  <si>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</si>
  <si>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</si>
  <si>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</si>
  <si>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</si>
  <si>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</si>
  <si>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</si>
  <si>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</si>
  <si>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</si>
  <si>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</si>
  <si>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</si>
  <si>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</si>
  <si>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</si>
  <si>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</si>
  <si>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</si>
  <si>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</si>
  <si>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</si>
  <si>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</si>
  <si>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</si>
  <si>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</si>
  <si>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</si>
  <si>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</si>
  <si>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</si>
  <si>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</si>
  <si>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</si>
  <si>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</si>
  <si>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</si>
  <si>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</si>
  <si>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</si>
  <si>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</si>
  <si>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</si>
  <si>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</si>
  <si>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</si>
  <si>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</si>
  <si>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</si>
  <si>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</si>
  <si>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</si>
  <si>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</si>
  <si>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</si>
  <si>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</si>
  <si>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</si>
  <si>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</si>
  <si>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</si>
  <si>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</si>
  <si>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</si>
  <si>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</si>
  <si>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</si>
  <si>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</si>
  <si>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</si>
  <si>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</si>
  <si>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</si>
  <si>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</si>
  <si>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</si>
  <si>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</si>
  <si>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</si>
  <si>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</si>
  <si>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</si>
  <si>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</si>
  <si>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</si>
  <si>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</si>
  <si>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</si>
  <si>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</si>
  <si>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</si>
  <si>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</si>
  <si>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</si>
  <si>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</si>
  <si>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</si>
  <si>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</si>
  <si>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</si>
  <si>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</si>
  <si>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</si>
  <si>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</si>
  <si>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</si>
  <si>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</si>
  <si>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</si>
  <si>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</si>
  <si>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</si>
  <si>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</si>
  <si>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</si>
  <si>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</si>
  <si>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</si>
  <si>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</si>
  <si>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</si>
  <si>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</si>
  <si>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</si>
  <si>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</si>
  <si>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</si>
  <si>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</si>
  <si>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</si>
  <si>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</si>
  <si>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</si>
  <si>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</si>
  <si>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</si>
  <si>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</si>
  <si>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</si>
  <si>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</si>
  <si>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</si>
  <si>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</si>
  <si>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</si>
  <si>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</si>
  <si>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</si>
  <si>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</si>
  <si>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</si>
  <si>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</si>
  <si>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</si>
  <si>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</si>
  <si>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</si>
  <si>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</si>
  <si>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</si>
  <si>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</si>
  <si>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</si>
  <si>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</si>
  <si>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</si>
  <si>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</si>
  <si>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</si>
  <si>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</si>
  <si>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</si>
  <si>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</si>
  <si>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</si>
  <si>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</si>
  <si>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</si>
  <si>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</si>
  <si>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</si>
  <si>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</si>
  <si>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</si>
  <si>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</si>
  <si>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</si>
  <si>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</si>
  <si>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</si>
  <si>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</si>
  <si>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</si>
  <si>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</si>
  <si>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</si>
  <si>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</si>
  <si>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</si>
  <si>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</si>
  <si>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</si>
  <si>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</si>
  <si>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</si>
  <si>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</si>
  <si>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</si>
  <si>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</si>
  <si>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</si>
  <si>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</si>
  <si>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</si>
  <si>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</si>
  <si>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</si>
  <si>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</si>
  <si>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</si>
  <si>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</si>
  <si>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</si>
  <si>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</si>
  <si>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</si>
  <si>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</si>
  <si>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</si>
  <si>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</si>
  <si>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</si>
  <si>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</si>
  <si>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</si>
  <si>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</si>
  <si>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</si>
  <si>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</si>
  <si>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</si>
  <si>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</si>
  <si>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</si>
  <si>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</si>
  <si>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</si>
  <si>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</si>
  <si>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</si>
  <si>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</si>
  <si>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</si>
  <si>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</si>
  <si>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</si>
  <si>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</si>
  <si>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</si>
  <si>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</si>
  <si>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</si>
  <si>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</si>
  <si>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</si>
  <si>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</si>
  <si>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</si>
  <si>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</si>
  <si>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</si>
  <si>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</si>
  <si>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</si>
  <si>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</si>
  <si>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</si>
  <si>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</si>
  <si>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</si>
  <si>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</si>
  <si>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</si>
  <si>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</si>
  <si>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</si>
  <si>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</si>
  <si>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</si>
  <si>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</si>
  <si>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</si>
  <si>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</si>
  <si>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</si>
  <si>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</si>
  <si>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</si>
  <si>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</si>
  <si>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</si>
  <si>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</si>
  <si>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</si>
  <si>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</si>
  <si>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</si>
  <si>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</si>
  <si>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</si>
  <si>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</si>
  <si>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</si>
  <si>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</si>
  <si>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</si>
  <si>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</si>
  <si>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</si>
  <si>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</si>
  <si>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</si>
  <si>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</si>
  <si>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</si>
  <si>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</si>
  <si>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</si>
  <si>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</si>
  <si>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</si>
  <si>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</si>
  <si>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</si>
  <si>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</si>
  <si>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</si>
  <si>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</si>
  <si>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</si>
  <si>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</si>
  <si>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</si>
  <si>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</si>
  <si>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</si>
  <si>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</si>
  <si>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</si>
  <si>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</si>
  <si>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</si>
  <si>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</si>
  <si>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</si>
  <si>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</si>
  <si>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</si>
  <si>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</si>
  <si>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</si>
  <si>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</si>
  <si>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</si>
  <si>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</si>
  <si>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</si>
  <si>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</si>
  <si>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</si>
  <si>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</si>
  <si>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</si>
  <si>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</si>
  <si>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</si>
  <si>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</si>
  <si>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</si>
  <si>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</si>
  <si>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</si>
  <si>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</si>
  <si>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</si>
  <si>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</si>
  <si>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</si>
  <si>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</si>
  <si>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</si>
  <si>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</si>
  <si>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</si>
  <si>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</si>
  <si>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</si>
  <si>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</si>
  <si>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</si>
  <si>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</si>
  <si>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</si>
  <si>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</si>
  <si>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</si>
  <si>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</si>
  <si>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</si>
  <si>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</si>
  <si>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</si>
  <si>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</si>
  <si>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</si>
  <si>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</si>
  <si>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</si>
  <si>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</si>
  <si>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</si>
  <si>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</si>
  <si>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</si>
  <si>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</si>
  <si>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</si>
  <si>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</si>
  <si>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</si>
  <si>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</si>
  <si>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</si>
  <si>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</si>
  <si>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</si>
  <si>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</si>
  <si>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</si>
  <si>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</si>
  <si>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</si>
  <si>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</si>
  <si>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</si>
  <si>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</si>
  <si>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</si>
  <si>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</si>
  <si>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</si>
  <si>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</si>
  <si>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</si>
  <si>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</si>
  <si>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</si>
  <si>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</si>
  <si>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</si>
  <si>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</si>
  <si>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</si>
  <si>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</si>
  <si>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</si>
  <si>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</si>
  <si>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</si>
  <si>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</si>
  <si>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</si>
  <si>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</si>
  <si>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</si>
  <si>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</si>
  <si>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</si>
  <si>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</si>
  <si>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</si>
  <si>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</si>
  <si>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</si>
  <si>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</si>
  <si>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</si>
  <si>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</si>
  <si>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</si>
  <si>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</si>
  <si>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</si>
  <si>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</si>
  <si>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</si>
  <si>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</si>
  <si>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</si>
  <si>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</si>
  <si>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</si>
  <si>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</si>
  <si>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</si>
  <si>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</si>
  <si>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</si>
  <si>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</si>
  <si>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</si>
  <si>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</si>
  <si>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</si>
  <si>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</si>
  <si>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</si>
  <si>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</si>
  <si>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</si>
  <si>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</si>
  <si>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</si>
  <si>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</si>
  <si>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</si>
  <si>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</si>
  <si>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</si>
  <si>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</si>
  <si>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</si>
  <si>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</si>
  <si>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</si>
  <si>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</si>
  <si>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</si>
  <si>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</si>
  <si>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</si>
  <si>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</si>
  <si>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</si>
  <si>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</si>
  <si>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</si>
  <si>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</si>
  <si>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</si>
  <si>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</si>
  <si>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</si>
  <si>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</si>
  <si>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</si>
  <si>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</si>
  <si>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</si>
  <si>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</si>
  <si>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</si>
  <si>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</si>
  <si>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</si>
  <si>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</si>
  <si>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</si>
  <si>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</si>
  <si>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</si>
  <si>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</si>
  <si>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</si>
  <si>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</si>
  <si>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</si>
  <si>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</si>
  <si>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</si>
  <si>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</si>
  <si>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</si>
  <si>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</si>
  <si>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</si>
  <si>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</si>
  <si>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</si>
  <si>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</si>
  <si>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</si>
  <si>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</si>
  <si>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</si>
  <si>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</si>
  <si>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</si>
  <si>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</si>
  <si>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</si>
  <si>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</si>
  <si>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</si>
  <si>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</si>
  <si>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</si>
  <si>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</si>
  <si>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</si>
  <si>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</si>
  <si>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</si>
  <si>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</si>
  <si>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</si>
  <si>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</si>
  <si>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</si>
  <si>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</si>
  <si>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</si>
  <si>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</si>
  <si>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</si>
  <si>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</si>
  <si>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</si>
  <si>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</si>
  <si>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</si>
  <si>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</si>
  <si>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</si>
  <si>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</si>
  <si>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</si>
  <si>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</si>
  <si>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</si>
  <si>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</si>
  <si>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</si>
  <si>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</si>
  <si>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</si>
  <si>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</si>
  <si>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</si>
  <si>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</si>
  <si>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</si>
  <si>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</si>
  <si>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</si>
  <si>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</si>
  <si>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</si>
  <si>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</si>
  <si>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</si>
  <si>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</si>
  <si>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</si>
  <si>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</si>
  <si>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</si>
  <si>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</si>
  <si>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</si>
  <si>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</si>
  <si>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</si>
  <si>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</si>
  <si>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</si>
  <si>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</si>
  <si>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</si>
  <si>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</si>
  <si>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</si>
  <si>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</si>
  <si>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</si>
  <si>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</si>
  <si>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</si>
  <si>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</si>
  <si>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</si>
  <si>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</si>
  <si>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</si>
  <si>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</si>
  <si>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</si>
  <si>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</si>
  <si>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</si>
  <si>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</si>
  <si>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</si>
  <si>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</si>
  <si>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</si>
  <si>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</si>
  <si>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</si>
  <si>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</si>
  <si>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</si>
  <si>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</si>
  <si>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</si>
  <si>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</si>
  <si>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</si>
  <si>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</si>
  <si>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</si>
  <si>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</si>
  <si>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</si>
  <si>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</si>
  <si>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</si>
  <si>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</si>
  <si>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</si>
  <si>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</si>
  <si>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</si>
  <si>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</si>
  <si>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</si>
  <si>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</si>
  <si>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</si>
  <si>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</si>
  <si>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</si>
  <si>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</si>
  <si>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</si>
  <si>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</si>
  <si>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</si>
  <si>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</si>
  <si>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</si>
  <si>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</si>
  <si>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</si>
  <si>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</si>
  <si>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</si>
  <si>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</si>
  <si>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</si>
  <si>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</si>
  <si>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</si>
  <si>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</si>
  <si>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</si>
  <si>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</si>
  <si>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</si>
  <si>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</si>
  <si>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</si>
  <si>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</si>
  <si>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</si>
  <si>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</si>
  <si>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</si>
  <si>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</si>
  <si>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</si>
  <si>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</si>
  <si>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</si>
  <si>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</si>
  <si>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</si>
  <si>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</si>
  <si>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</si>
  <si>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</si>
  <si>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</si>
  <si>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</si>
  <si>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</si>
  <si>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</si>
  <si>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</si>
  <si>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</si>
  <si>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</si>
  <si>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</si>
  <si>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</si>
  <si>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</si>
  <si>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</si>
  <si>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</si>
  <si>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</si>
  <si>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</si>
  <si>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</si>
  <si>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</si>
  <si>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</si>
  <si>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</si>
  <si>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</si>
  <si>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</si>
  <si>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</si>
  <si>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</si>
  <si>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</si>
  <si>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</si>
  <si>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</si>
  <si>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</si>
  <si>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</si>
  <si>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</si>
  <si>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</si>
  <si>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</si>
  <si>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</si>
  <si>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</si>
  <si>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</si>
  <si>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</si>
  <si>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</si>
  <si>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</si>
  <si>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</si>
  <si>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</si>
  <si>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</si>
  <si>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</si>
  <si>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</si>
  <si>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</si>
  <si>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</si>
  <si>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</si>
  <si>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</si>
  <si>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</si>
  <si>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</si>
  <si>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</si>
  <si>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</si>
  <si>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</si>
  <si>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</si>
  <si>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</si>
  <si>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</si>
  <si>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</si>
  <si>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</si>
  <si>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</si>
  <si>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</si>
  <si>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</si>
  <si>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</si>
  <si>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</si>
  <si>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</si>
  <si>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</si>
  <si>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</si>
  <si>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</si>
  <si>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</si>
  <si>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</si>
  <si>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</si>
  <si>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</si>
  <si>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</si>
  <si>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</si>
  <si>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</si>
  <si>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</si>
  <si>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</si>
  <si>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</si>
  <si>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</si>
  <si>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</si>
  <si>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</si>
  <si>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</si>
  <si>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</si>
  <si>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</si>
  <si>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</si>
  <si>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</si>
  <si>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</si>
  <si>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</si>
  <si>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</si>
  <si>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</si>
  <si>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</si>
  <si>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</si>
  <si>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</si>
  <si>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</si>
  <si>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</si>
  <si>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</si>
  <si>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</si>
  <si>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</si>
  <si>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</si>
  <si>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</si>
  <si>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</si>
  <si>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</si>
  <si>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</si>
  <si>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</si>
  <si>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</si>
  <si>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</si>
  <si>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</si>
  <si>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</si>
  <si>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</si>
  <si>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</si>
  <si>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</si>
  <si>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</si>
  <si>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</si>
  <si>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</si>
  <si>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</si>
  <si>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</si>
  <si>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</si>
  <si>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</si>
  <si>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</si>
  <si>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</si>
  <si>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</si>
  <si>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</si>
  <si>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</si>
  <si>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</si>
  <si>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</si>
  <si>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</si>
  <si>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</si>
  <si>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</si>
  <si>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</si>
  <si>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</si>
  <si>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</si>
  <si>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</si>
  <si>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</si>
  <si>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</si>
  <si>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</si>
  <si>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</si>
  <si>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</si>
  <si>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</si>
  <si>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</si>
  <si>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</si>
  <si>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</si>
  <si>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</si>
  <si>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</si>
  <si>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</si>
  <si>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</si>
  <si>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</si>
  <si>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</si>
  <si>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</si>
  <si>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</si>
  <si>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</si>
  <si>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</si>
  <si>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</si>
  <si>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</si>
  <si>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</si>
  <si>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</si>
  <si>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</si>
  <si>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</si>
  <si>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</si>
  <si>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</si>
  <si>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</si>
  <si>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</si>
  <si>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</si>
  <si>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</si>
  <si>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</si>
  <si>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</si>
  <si>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</si>
  <si>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</si>
  <si>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</si>
  <si>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</si>
  <si>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</si>
  <si>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</si>
  <si>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</si>
  <si>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</si>
  <si>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</si>
  <si>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</si>
  <si>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</si>
  <si>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</si>
  <si>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</si>
  <si>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</si>
  <si>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</si>
  <si>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</si>
  <si>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</si>
  <si>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</si>
  <si>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</si>
  <si>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</si>
  <si>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</si>
  <si>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</si>
  <si>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</si>
  <si>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</si>
  <si>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</si>
  <si>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</si>
  <si>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</si>
  <si>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</si>
  <si>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</si>
  <si>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</si>
  <si>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</si>
  <si>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</si>
  <si>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</si>
  <si>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</si>
  <si>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</si>
  <si>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</si>
  <si>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</si>
  <si>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</si>
  <si>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</si>
  <si>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</si>
  <si>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</si>
  <si>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</si>
  <si>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</si>
  <si>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</si>
  <si>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</si>
  <si>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</si>
  <si>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</si>
  <si>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</si>
  <si>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</si>
  <si>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</si>
  <si>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</si>
  <si>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</si>
  <si>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</si>
  <si>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</si>
  <si>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</si>
  <si>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</si>
  <si>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</si>
  <si>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</si>
  <si>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</si>
  <si>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</si>
  <si>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</si>
  <si>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</si>
  <si>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</si>
  <si>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</si>
  <si>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</si>
  <si>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</si>
  <si>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</si>
  <si>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</si>
  <si>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</si>
  <si>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</si>
  <si>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</si>
  <si>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</si>
  <si>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</si>
  <si>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</si>
  <si>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</si>
  <si>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</si>
  <si>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</si>
  <si>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</si>
  <si>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</si>
  <si>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</si>
  <si>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</si>
  <si>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</si>
  <si>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</si>
  <si>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</si>
  <si>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</si>
  <si>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</si>
  <si>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</si>
  <si>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</si>
  <si>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</si>
  <si>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</si>
  <si>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</si>
  <si>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</si>
  <si>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</si>
  <si>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</si>
  <si>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</si>
  <si>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</si>
  <si>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</si>
  <si>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</si>
  <si>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</si>
  <si>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</si>
  <si>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</si>
  <si>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</si>
  <si>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</si>
  <si>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</si>
  <si>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</si>
  <si>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</si>
  <si>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</si>
  <si>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</si>
  <si>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</si>
  <si>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</si>
  <si>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</si>
  <si>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</si>
  <si>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</si>
  <si>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</si>
  <si>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</si>
  <si>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</si>
  <si>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</si>
  <si>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</si>
  <si>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</si>
  <si>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</si>
  <si>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</si>
  <si>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</si>
  <si>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</si>
  <si>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</si>
  <si>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</si>
  <si>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</si>
  <si>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</si>
  <si>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</si>
  <si>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</si>
  <si>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</si>
  <si>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</si>
  <si>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</si>
  <si>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</si>
  <si>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</si>
  <si>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</si>
  <si>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</si>
  <si>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</si>
  <si>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</si>
  <si>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</si>
  <si>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</si>
  <si>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</si>
  <si>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</si>
  <si>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</si>
  <si>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</si>
  <si>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</si>
  <si>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</si>
  <si>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</si>
  <si>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</si>
  <si>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</si>
  <si>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</si>
  <si>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</si>
  <si>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</si>
  <si>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</si>
  <si>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</si>
  <si>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</si>
  <si>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</si>
  <si>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</si>
  <si>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</si>
  <si>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</si>
  <si>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</si>
  <si>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</si>
  <si>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</si>
  <si>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</si>
  <si>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</si>
  <si>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</si>
  <si>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</si>
  <si>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</si>
  <si>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</si>
  <si>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</si>
  <si>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</si>
  <si>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</si>
  <si>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</si>
  <si>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</si>
  <si>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</si>
  <si>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</si>
  <si>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</si>
  <si>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</si>
  <si>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</si>
  <si>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</si>
  <si>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</si>
  <si>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</si>
  <si>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</si>
  <si>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</si>
  <si>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</si>
  <si>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</si>
  <si>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</si>
  <si>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</si>
  <si>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</si>
  <si>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</si>
  <si>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</si>
  <si>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</si>
  <si>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</si>
  <si>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</si>
  <si>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</si>
  <si>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</si>
  <si>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</si>
  <si>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</si>
  <si>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</si>
  <si>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</si>
  <si>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</si>
  <si>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</si>
  <si>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</si>
  <si>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</si>
  <si>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</si>
  <si>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</si>
  <si>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</si>
  <si>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</si>
  <si>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</si>
  <si>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</si>
  <si>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</si>
  <si>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</si>
  <si>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</si>
  <si>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</si>
  <si>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</si>
  <si>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</si>
  <si>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</si>
  <si>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</si>
  <si>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</si>
  <si>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</si>
  <si>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</si>
  <si>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</si>
  <si>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</si>
  <si>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</si>
  <si>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</si>
  <si>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</si>
  <si>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</si>
  <si>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</si>
  <si>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</si>
  <si>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</si>
  <si>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</si>
  <si>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</si>
  <si>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</si>
  <si>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</si>
  <si>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</si>
  <si>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</si>
  <si>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</si>
  <si>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</si>
  <si>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</si>
  <si>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</si>
  <si>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</si>
  <si>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</si>
  <si>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</si>
  <si>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</si>
  <si>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</si>
  <si>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</si>
  <si>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</si>
  <si>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</si>
  <si>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</si>
  <si>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</si>
  <si>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</si>
  <si>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</si>
  <si>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</si>
  <si>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</si>
  <si>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</si>
  <si>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</si>
  <si>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</si>
  <si>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</si>
  <si>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</si>
  <si>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</si>
  <si>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</si>
  <si>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</si>
  <si>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</si>
  <si>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</si>
  <si>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</si>
  <si>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</si>
  <si>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</si>
  <si>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</si>
  <si>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</si>
  <si>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</si>
  <si>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</si>
  <si>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</si>
  <si>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</si>
  <si>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</si>
  <si>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</si>
  <si>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</si>
  <si>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</si>
  <si>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</si>
  <si>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</si>
  <si>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</si>
  <si>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</si>
  <si>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</si>
  <si>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</si>
  <si>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</si>
  <si>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</si>
  <si>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</si>
  <si>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</si>
  <si>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</si>
  <si>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</si>
  <si>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</si>
  <si>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</si>
  <si>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</si>
  <si>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</si>
  <si>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</si>
  <si>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</si>
  <si>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</si>
  <si>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</si>
  <si>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</si>
  <si>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</si>
  <si>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</si>
  <si>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</si>
  <si>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</si>
  <si>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</si>
  <si>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</si>
  <si>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</si>
  <si>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</si>
  <si>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</si>
  <si>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</si>
  <si>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</si>
  <si>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</si>
  <si>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</si>
  <si>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</si>
  <si>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</si>
  <si>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</si>
  <si>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</si>
  <si>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</si>
  <si>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</si>
  <si>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</si>
  <si>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</si>
  <si>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</si>
  <si>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</si>
  <si>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</si>
  <si>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</si>
  <si>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</si>
  <si>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</si>
  <si>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</si>
  <si>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</si>
  <si>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</si>
  <si>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</si>
  <si>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</si>
  <si>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</si>
  <si>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</si>
  <si>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</si>
  <si>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</si>
  <si>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</si>
  <si>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</si>
  <si>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</si>
  <si>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</si>
  <si>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</si>
  <si>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</si>
  <si>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</si>
  <si>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</si>
  <si>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</si>
  <si>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</si>
  <si>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</si>
  <si>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</si>
  <si>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</si>
  <si>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</si>
  <si>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</si>
  <si>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</si>
  <si>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</si>
  <si>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</si>
  <si>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</si>
  <si>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</si>
  <si>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</si>
  <si>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</si>
  <si>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</si>
  <si>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</si>
  <si>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</si>
  <si>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</si>
  <si>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</si>
  <si>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</si>
  <si>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</si>
  <si>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</si>
  <si>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</si>
  <si>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</si>
  <si>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</si>
  <si>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</si>
  <si>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</si>
  <si>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</si>
  <si>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</si>
  <si>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</si>
  <si>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</si>
  <si>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</si>
  <si>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</si>
  <si>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</si>
  <si>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</si>
  <si>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</si>
  <si>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</si>
  <si>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</si>
  <si>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</si>
  <si>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</si>
  <si>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</si>
  <si>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</si>
  <si>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</si>
  <si>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</si>
  <si>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</si>
  <si>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</si>
  <si>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</si>
  <si>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</si>
  <si>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</si>
  <si>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</si>
  <si>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</si>
  <si>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</si>
  <si>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</si>
  <si>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</si>
  <si>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</si>
  <si>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</si>
  <si>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</si>
  <si>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</si>
  <si>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</si>
  <si>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</si>
  <si>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</si>
  <si>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</si>
  <si>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</si>
  <si>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</si>
  <si>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</si>
  <si>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</si>
  <si>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</si>
  <si>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</si>
  <si>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</si>
  <si>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</si>
  <si>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</si>
  <si>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</si>
  <si>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</si>
  <si>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</si>
  <si>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</si>
  <si>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</si>
  <si>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</si>
  <si>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</si>
  <si>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</si>
  <si>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</si>
  <si>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</si>
  <si>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</si>
  <si>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</si>
  <si>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</si>
  <si>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</si>
  <si>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</si>
  <si>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</si>
  <si>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</si>
  <si>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</si>
  <si>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</si>
  <si>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</si>
  <si>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</si>
  <si>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</si>
  <si>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</si>
  <si>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</si>
  <si>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</si>
  <si>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</si>
  <si>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</si>
  <si>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</si>
  <si>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</si>
  <si>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</si>
  <si>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</si>
  <si>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</si>
  <si>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</si>
  <si>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</si>
  <si>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</si>
  <si>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</si>
  <si>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</si>
  <si>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</si>
  <si>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</si>
  <si>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</si>
  <si>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</si>
  <si>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</si>
  <si>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</si>
  <si>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</si>
  <si>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</si>
  <si>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</si>
  <si>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</si>
  <si>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</si>
  <si>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</si>
  <si>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</si>
  <si>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</si>
  <si>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</si>
  <si>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</si>
  <si>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</si>
  <si>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</si>
  <si>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</si>
  <si>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</si>
  <si>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</si>
  <si>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</si>
  <si>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</si>
  <si>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</si>
  <si>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</si>
  <si>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</si>
  <si>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</si>
  <si>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</si>
  <si>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</si>
  <si>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</si>
  <si>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</si>
  <si>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</si>
  <si>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</si>
  <si>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</si>
  <si>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</si>
  <si>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</si>
  <si>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</si>
  <si>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</si>
  <si>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</si>
  <si>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</si>
  <si>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</si>
  <si>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</si>
  <si>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</si>
  <si>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</si>
  <si>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</si>
  <si>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</si>
  <si>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</si>
  <si>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</si>
  <si>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</si>
  <si>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</si>
  <si>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</si>
  <si>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</si>
  <si>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</si>
  <si>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</si>
  <si>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</si>
  <si>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</si>
  <si>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</si>
  <si>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</si>
  <si>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</si>
  <si>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</si>
  <si>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</si>
  <si>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</si>
  <si>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</si>
  <si>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</si>
  <si>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</si>
  <si>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</si>
  <si>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</si>
  <si>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</si>
  <si>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</si>
  <si>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</si>
  <si>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</si>
  <si>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</si>
  <si>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</si>
  <si>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</si>
  <si>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</si>
  <si>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</si>
  <si>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</si>
  <si>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</si>
  <si>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</si>
  <si>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</si>
  <si>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</si>
  <si>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</si>
  <si>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</si>
  <si>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</si>
  <si>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</si>
  <si>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</si>
  <si>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</si>
  <si>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</si>
  <si>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</si>
  <si>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</si>
  <si>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</si>
  <si>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</si>
  <si>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</si>
  <si>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</si>
  <si>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</si>
  <si>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</si>
  <si>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</si>
  <si>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</si>
  <si>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</si>
  <si>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</si>
  <si>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</si>
  <si>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</si>
  <si>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</si>
  <si>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</si>
  <si>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</si>
  <si>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</si>
  <si>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</si>
  <si>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</si>
  <si>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</si>
  <si>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</si>
  <si>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</si>
  <si>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</si>
  <si>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</si>
  <si>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</si>
  <si>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</si>
  <si>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</si>
  <si>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</si>
  <si>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</si>
  <si>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</si>
  <si>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</si>
  <si>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</si>
  <si>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</si>
  <si>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</si>
  <si>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</si>
  <si>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</si>
  <si>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</si>
  <si>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</si>
  <si>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</si>
  <si>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</si>
  <si>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</si>
  <si>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</si>
  <si>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</si>
  <si>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</si>
  <si>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</si>
  <si>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</si>
  <si>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</si>
  <si>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</si>
  <si>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</si>
  <si>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</si>
  <si>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</si>
  <si>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</si>
  <si>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</si>
  <si>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</si>
  <si>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</si>
  <si>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</si>
  <si>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</si>
  <si>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</si>
  <si>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</si>
  <si>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</si>
  <si>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</si>
  <si>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</si>
  <si>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</si>
  <si>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</si>
  <si>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</si>
  <si>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</si>
  <si>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</si>
  <si>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</si>
  <si>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</si>
  <si>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</si>
  <si>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</si>
  <si>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</si>
  <si>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</si>
  <si>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</si>
  <si>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</si>
  <si>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</si>
  <si>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</si>
  <si>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</si>
  <si>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</si>
  <si>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</si>
  <si>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</si>
  <si>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</si>
  <si>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</si>
  <si>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</si>
  <si>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</si>
  <si>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</si>
  <si>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</si>
  <si>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</si>
  <si>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</si>
  <si>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</si>
  <si>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</si>
  <si>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</si>
  <si>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</si>
  <si>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</si>
  <si>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</si>
  <si>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</si>
  <si>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</si>
  <si>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</si>
  <si>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</si>
  <si>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</si>
  <si>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</si>
  <si>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</si>
  <si>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</si>
  <si>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</si>
  <si>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</si>
  <si>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</si>
  <si>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</si>
  <si>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</si>
  <si>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</si>
  <si>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</si>
  <si>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</si>
  <si>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</si>
  <si>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</si>
  <si>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</si>
  <si>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</si>
  <si>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</si>
  <si>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</si>
  <si>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</si>
  <si>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</si>
  <si>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</si>
  <si>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</si>
  <si>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</si>
  <si>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</si>
  <si>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</si>
  <si>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</si>
  <si>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</si>
  <si>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</si>
  <si>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</si>
  <si>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</si>
  <si>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</si>
  <si>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</si>
  <si>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</si>
  <si>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</si>
  <si>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</si>
  <si>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</si>
  <si>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</si>
  <si>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</si>
  <si>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</si>
  <si>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</si>
  <si>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</si>
  <si>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</si>
  <si>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</si>
  <si>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</si>
  <si>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</si>
  <si>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</si>
  <si>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</si>
  <si>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</si>
  <si>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</si>
  <si>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</si>
  <si>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</si>
  <si>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</si>
  <si>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</si>
  <si>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</si>
  <si>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</si>
  <si>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</si>
  <si>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</si>
  <si>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</si>
  <si>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</si>
  <si>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</si>
  <si>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</si>
  <si>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</si>
  <si>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</si>
  <si>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</si>
  <si>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</si>
  <si>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</si>
  <si>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</si>
  <si>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</si>
  <si>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</si>
  <si>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</si>
  <si>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</si>
  <si>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</si>
  <si>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</si>
  <si>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</si>
  <si>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</si>
  <si>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</si>
  <si>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</si>
  <si>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</si>
  <si>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</si>
  <si>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</si>
  <si>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</si>
  <si>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</si>
  <si>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</si>
  <si>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</si>
  <si>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</si>
  <si>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</si>
  <si>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</si>
  <si>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</si>
  <si>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</si>
  <si>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</si>
  <si>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</si>
  <si>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</si>
  <si>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</si>
  <si>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</si>
  <si>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</si>
  <si>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</si>
  <si>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</si>
  <si>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</si>
  <si>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</si>
  <si>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</si>
  <si>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</si>
  <si>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</si>
  <si>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</si>
  <si>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</si>
  <si>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</si>
  <si>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</si>
  <si>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</si>
  <si>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</si>
  <si>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</si>
  <si>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</si>
  <si>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</si>
  <si>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</si>
  <si>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</si>
  <si>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</si>
  <si>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</si>
  <si>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</si>
  <si>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</si>
  <si>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</si>
  <si>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</si>
  <si>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</si>
  <si>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</si>
  <si>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</si>
  <si>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</si>
  <si>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</si>
  <si>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</si>
  <si>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</si>
  <si>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</si>
  <si>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</si>
  <si>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</si>
  <si>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</si>
  <si>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</si>
  <si>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</si>
  <si>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</si>
  <si>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</si>
  <si>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</si>
  <si>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</si>
  <si>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</si>
  <si>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</si>
  <si>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</si>
  <si>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</si>
  <si>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</si>
  <si>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</si>
  <si>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</si>
  <si>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</si>
  <si>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</si>
  <si>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</si>
  <si>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</si>
  <si>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</si>
  <si>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</si>
  <si>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</si>
  <si>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</si>
  <si>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</si>
  <si>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</si>
  <si>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</si>
  <si>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</si>
  <si>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</si>
  <si>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</si>
  <si>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</si>
  <si>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</si>
  <si>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</si>
  <si>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</si>
  <si>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</si>
  <si>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</si>
  <si>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</si>
  <si>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</si>
  <si>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</si>
  <si>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</si>
  <si>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</si>
  <si>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</si>
  <si>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</si>
  <si>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</si>
  <si>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</si>
  <si>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</si>
  <si>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</si>
  <si>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</si>
  <si>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</si>
  <si>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</si>
  <si>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</si>
  <si>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</si>
  <si>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</si>
  <si>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</si>
  <si>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</si>
  <si>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</si>
  <si>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</si>
  <si>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</si>
  <si>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</si>
  <si>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</si>
  <si>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</si>
  <si>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</si>
  <si>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</si>
  <si>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</si>
  <si>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</si>
  <si>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</si>
  <si>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</si>
  <si>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</si>
  <si>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</si>
  <si>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</si>
  <si>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</si>
  <si>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</si>
  <si>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</si>
  <si>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</si>
  <si>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</si>
  <si>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</si>
  <si>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</si>
  <si>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</si>
  <si>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</si>
  <si>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</si>
  <si>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</si>
  <si>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</si>
  <si>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</si>
  <si>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</si>
  <si>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</si>
  <si>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</si>
  <si>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</si>
  <si>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</si>
  <si>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</si>
  <si>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</si>
  <si>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</si>
  <si>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</si>
  <si>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</si>
  <si>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</si>
  <si>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</si>
  <si>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</si>
  <si>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</si>
  <si>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</si>
  <si>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</si>
  <si>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</si>
  <si>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</si>
  <si>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</si>
  <si>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</si>
  <si>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</si>
  <si>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</si>
  <si>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</si>
  <si>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</si>
  <si>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</si>
  <si>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</si>
  <si>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</si>
  <si>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</si>
  <si>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</si>
  <si>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</si>
  <si>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</si>
  <si>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</si>
  <si>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</si>
  <si>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</si>
  <si>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</si>
  <si>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</si>
  <si>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</si>
  <si>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</si>
  <si>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</si>
  <si>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</si>
  <si>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</si>
  <si>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</si>
  <si>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</si>
  <si>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</si>
  <si>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</si>
  <si>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</si>
  <si>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</si>
  <si>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</si>
  <si>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</si>
  <si>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</si>
  <si>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</si>
  <si>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</si>
  <si>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</si>
  <si>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</si>
  <si>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</si>
  <si>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</si>
  <si>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</si>
  <si>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</si>
  <si>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</si>
  <si>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</si>
  <si>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</si>
  <si>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</si>
  <si>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</si>
  <si>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</si>
  <si>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</si>
  <si>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</si>
  <si>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</si>
  <si>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</si>
  <si>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</si>
  <si>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</si>
  <si>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</si>
  <si>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</si>
  <si>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</si>
  <si>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</si>
  <si>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</si>
  <si>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</si>
  <si>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</si>
  <si>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</si>
  <si>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</si>
  <si>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</si>
  <si>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</si>
  <si>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</si>
  <si>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</si>
  <si>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</si>
  <si>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</si>
  <si>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</si>
  <si>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</si>
  <si>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</si>
  <si>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</si>
  <si>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</si>
  <si>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</si>
  <si>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</si>
  <si>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</si>
  <si>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</si>
  <si>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</si>
  <si>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</si>
  <si>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</si>
  <si>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</si>
  <si>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</si>
  <si>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</si>
  <si>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</si>
  <si>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</si>
  <si>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</si>
  <si>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</si>
  <si>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</si>
  <si>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</si>
  <si>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</si>
  <si>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</si>
  <si>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</si>
  <si>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</si>
  <si>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</si>
  <si>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</si>
  <si>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</si>
  <si>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</si>
  <si>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</si>
  <si>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</si>
  <si>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</si>
  <si>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</si>
  <si>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</si>
  <si>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</si>
  <si>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</si>
  <si>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</si>
  <si>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</si>
  <si>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</si>
  <si>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</si>
  <si>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</si>
  <si>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</si>
  <si>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</si>
  <si>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</si>
  <si>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</si>
  <si>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</si>
  <si>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</si>
  <si>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</si>
  <si>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</si>
  <si>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</si>
  <si>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</si>
  <si>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</si>
  <si>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</si>
  <si>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</si>
  <si>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</si>
  <si>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</si>
  <si>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</si>
  <si>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</si>
  <si>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</si>
  <si>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</si>
  <si>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</si>
  <si>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</si>
  <si>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</si>
  <si>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</si>
  <si>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</si>
  <si>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</si>
  <si>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</si>
  <si>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</si>
  <si>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</si>
  <si>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</si>
  <si>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</si>
  <si>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</si>
  <si>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</si>
  <si>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</si>
  <si>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</si>
  <si>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</si>
  <si>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</si>
  <si>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</si>
  <si>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</si>
  <si>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</si>
  <si>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</si>
  <si>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</si>
  <si>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</si>
  <si>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</si>
  <si>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</si>
  <si>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</si>
  <si>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</si>
  <si>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</si>
  <si>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</si>
  <si>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</si>
  <si>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</si>
  <si>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</si>
  <si>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</si>
  <si>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</si>
  <si>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</si>
  <si>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</si>
  <si>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</si>
  <si>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</si>
  <si>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</si>
  <si>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</si>
  <si>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</si>
  <si>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</si>
  <si>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</si>
  <si>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</si>
  <si>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</si>
  <si>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</si>
  <si>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</si>
  <si>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</si>
  <si>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</si>
  <si>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</si>
  <si>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</si>
  <si>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</si>
  <si>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</si>
  <si>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</si>
  <si>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</si>
  <si>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</si>
  <si>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</si>
  <si>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</si>
  <si>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</si>
  <si>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</si>
  <si>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</si>
  <si>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</si>
  <si>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</si>
  <si>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</si>
  <si>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</si>
  <si>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</si>
  <si>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</si>
  <si>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</si>
  <si>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</si>
  <si>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</si>
  <si>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</si>
  <si>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</si>
  <si>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</si>
  <si>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</si>
  <si>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</si>
  <si>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</si>
  <si>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</si>
  <si>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</si>
  <si>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</si>
  <si>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</si>
  <si>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</si>
  <si>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</si>
  <si>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</si>
  <si>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</si>
  <si>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</si>
  <si>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</si>
  <si>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</si>
  <si>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</si>
  <si>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</si>
  <si>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</si>
  <si>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</si>
  <si>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</si>
  <si>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</si>
  <si>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</si>
  <si>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</si>
  <si>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</si>
  <si>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</si>
  <si>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</si>
  <si>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</si>
  <si>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</si>
  <si>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</si>
  <si>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</si>
  <si>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</si>
  <si>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</si>
  <si>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</si>
  <si>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</si>
  <si>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</si>
  <si>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</si>
  <si>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</si>
  <si>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</si>
  <si>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</si>
  <si>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</si>
  <si>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</si>
  <si>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</si>
  <si>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</si>
  <si>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</si>
  <si>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</si>
  <si>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</si>
  <si>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</si>
  <si>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</si>
  <si>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</si>
  <si>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</si>
  <si>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</si>
  <si>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</si>
  <si>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</si>
  <si>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</si>
  <si>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</si>
  <si>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</si>
  <si>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</si>
  <si>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</si>
  <si>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</si>
  <si>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</si>
  <si>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</si>
  <si>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</si>
  <si>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</si>
  <si>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</si>
  <si>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</si>
  <si>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</si>
  <si>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</si>
  <si>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</si>
  <si>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</si>
  <si>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</si>
  <si>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</si>
  <si>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</si>
  <si>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</si>
  <si>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</si>
  <si>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</si>
  <si>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</si>
  <si>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</si>
  <si>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</si>
  <si>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</si>
  <si>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</si>
  <si>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</si>
  <si>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</si>
  <si>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</si>
  <si>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</si>
  <si>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</si>
  <si>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</si>
  <si>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</si>
  <si>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</si>
  <si>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</si>
  <si>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</si>
  <si>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</si>
  <si>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</si>
  <si>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</si>
  <si>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</si>
  <si>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</si>
  <si>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</si>
  <si>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</si>
  <si>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</si>
  <si>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</si>
  <si>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</si>
  <si>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</si>
  <si>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</si>
  <si>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</si>
  <si>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</si>
  <si>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</si>
  <si>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</si>
  <si>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</si>
  <si>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</si>
  <si>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</si>
  <si>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</si>
  <si>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</si>
  <si>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</si>
  <si>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</si>
  <si>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</si>
  <si>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</si>
  <si>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</si>
  <si>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</si>
  <si>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</si>
  <si>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</si>
  <si>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</si>
  <si>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</si>
  <si>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</si>
  <si>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</si>
  <si>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</si>
  <si>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</si>
  <si>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</si>
  <si>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</si>
  <si>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</si>
  <si>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</si>
  <si>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</si>
  <si>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</si>
  <si>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</si>
  <si>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</si>
  <si>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</si>
  <si>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</si>
  <si>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</si>
  <si>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</si>
  <si>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</si>
  <si>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</si>
  <si>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</si>
  <si>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</si>
  <si>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</si>
  <si>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</si>
  <si>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</si>
  <si>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</si>
  <si>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</si>
  <si>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</si>
  <si>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</si>
  <si>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</si>
  <si>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</si>
  <si>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</si>
  <si>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</si>
  <si>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</si>
  <si>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</si>
  <si>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</si>
  <si>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</si>
  <si>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</si>
  <si>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</si>
  <si>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</si>
  <si>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</si>
  <si>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</si>
  <si>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</si>
  <si>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</si>
  <si>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</si>
  <si>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</si>
  <si>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</si>
  <si>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</si>
  <si>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</si>
  <si>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</si>
  <si>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</si>
  <si>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</si>
  <si>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</si>
  <si>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</si>
  <si>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</si>
  <si>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</si>
  <si>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</si>
  <si>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</si>
  <si>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</si>
  <si>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</si>
  <si>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</si>
  <si>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</si>
  <si>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</si>
  <si>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</si>
  <si>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</si>
  <si>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</si>
  <si>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</si>
  <si>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</si>
  <si>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</si>
  <si>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</si>
  <si>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</si>
  <si>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</si>
  <si>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</si>
  <si>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</si>
  <si>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</si>
  <si>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</si>
  <si>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</si>
  <si>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</si>
  <si>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</si>
  <si>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</si>
  <si>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</si>
  <si>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</si>
  <si>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</si>
  <si>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</si>
  <si>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</si>
  <si>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</si>
  <si>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</si>
  <si>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</si>
  <si>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</si>
  <si>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</si>
  <si>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</si>
  <si>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</si>
  <si>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</si>
  <si>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</si>
  <si>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</si>
  <si>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</si>
  <si>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</si>
  <si>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</si>
  <si>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</si>
  <si>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</si>
  <si>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</si>
  <si>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</si>
  <si>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</si>
  <si>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</si>
  <si>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</si>
  <si>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</si>
  <si>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</si>
  <si>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</si>
  <si>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</si>
  <si>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</si>
  <si>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</si>
  <si>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</si>
  <si>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</si>
  <si>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</si>
  <si>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</si>
  <si>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</si>
  <si>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</si>
  <si>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</si>
  <si>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</si>
  <si>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</si>
  <si>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</si>
  <si>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</si>
  <si>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</si>
  <si>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</si>
  <si>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</si>
  <si>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</si>
  <si>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</si>
  <si>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</si>
  <si>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</si>
  <si>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</si>
  <si>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</si>
  <si>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</si>
  <si>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</si>
  <si>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</si>
  <si>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</si>
  <si>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</si>
  <si>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</si>
  <si>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</si>
  <si>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</si>
  <si>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</si>
  <si>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</si>
  <si>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</si>
  <si>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</si>
  <si>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</si>
  <si>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</si>
  <si>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</si>
  <si>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</si>
  <si>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</si>
  <si>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</si>
  <si>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</si>
  <si>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</si>
  <si>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</si>
  <si>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</si>
  <si>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</si>
  <si>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</si>
  <si>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</si>
  <si>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</si>
  <si>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</si>
  <si>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</si>
  <si>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</si>
  <si>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</si>
  <si>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</si>
  <si>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</si>
  <si>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</si>
  <si>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</si>
  <si>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</si>
  <si>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</si>
  <si>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</si>
  <si>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</si>
  <si>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</si>
  <si>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</si>
  <si>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</si>
  <si>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</si>
  <si>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</si>
  <si>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</si>
  <si>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</si>
  <si>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</si>
  <si>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</si>
  <si>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</si>
  <si>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</si>
  <si>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</si>
  <si>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</si>
  <si>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</si>
  <si>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</si>
  <si>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</si>
  <si>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</si>
  <si>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</si>
  <si>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</si>
  <si>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</si>
  <si>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</si>
  <si>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</si>
  <si>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</si>
  <si>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</si>
  <si>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</si>
  <si>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</si>
  <si>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</si>
  <si>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</si>
  <si>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</si>
  <si>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</si>
  <si>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</si>
  <si>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</si>
  <si>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</si>
  <si>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</si>
  <si>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</si>
  <si>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</si>
  <si>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</si>
  <si>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</si>
  <si>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</si>
  <si>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</si>
  <si>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</si>
  <si>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</si>
  <si>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</si>
  <si>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</si>
  <si>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</si>
  <si>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</si>
  <si>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</si>
  <si>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</si>
  <si>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</si>
  <si>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</si>
  <si>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</si>
  <si>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</si>
  <si>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</si>
  <si>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</si>
  <si>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</si>
  <si>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</si>
  <si>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</si>
  <si>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</si>
  <si>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</si>
  <si>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</si>
  <si>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</si>
  <si>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</si>
  <si>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</si>
  <si>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</si>
  <si>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</si>
  <si>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</si>
  <si>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</si>
  <si>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</si>
  <si>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</si>
  <si>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</si>
  <si>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</si>
  <si>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</si>
  <si>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</si>
  <si>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</si>
  <si>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</si>
  <si>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</si>
  <si>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</si>
  <si>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</si>
  <si>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</si>
  <si>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</si>
  <si>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</si>
  <si>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</si>
  <si>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</si>
  <si>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</si>
  <si>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</si>
  <si>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</si>
  <si>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</si>
  <si>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</si>
  <si>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</si>
  <si>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</si>
  <si>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</si>
  <si>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</si>
  <si>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</si>
  <si>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</si>
  <si>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</si>
  <si>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</si>
  <si>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</si>
  <si>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</si>
  <si>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</si>
  <si>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</si>
  <si>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</si>
  <si>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</si>
  <si>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</si>
  <si>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</si>
  <si>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</si>
  <si>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</si>
  <si>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</si>
  <si>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</si>
  <si>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</si>
  <si>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</si>
  <si>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</si>
  <si>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</si>
  <si>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</si>
  <si>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</si>
  <si>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</si>
  <si>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</si>
  <si>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</si>
  <si>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</si>
  <si>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</si>
  <si>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</si>
  <si>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</si>
  <si>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</si>
  <si>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</si>
  <si>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</si>
  <si>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</si>
  <si>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</si>
  <si>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</si>
  <si>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</si>
  <si>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</si>
  <si>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</si>
  <si>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</si>
  <si>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</si>
  <si>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</si>
  <si>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</si>
  <si>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</si>
  <si>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</si>
  <si>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</si>
  <si>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</si>
  <si>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</si>
  <si>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</si>
  <si>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</si>
  <si>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</si>
  <si>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</si>
  <si>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</si>
  <si>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</si>
  <si>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</si>
  <si>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</si>
  <si>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</si>
  <si>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</si>
  <si>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</si>
  <si>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</si>
  <si>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</si>
  <si>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</si>
  <si>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</si>
  <si>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</si>
  <si>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</si>
  <si>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</si>
  <si>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</si>
  <si>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</si>
  <si>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</si>
  <si>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</si>
  <si>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</si>
  <si>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</si>
  <si>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</si>
  <si>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</si>
  <si>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</si>
  <si>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</si>
  <si>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</si>
  <si>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</si>
  <si>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</si>
  <si>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</si>
  <si>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</si>
  <si>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</si>
  <si>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</si>
  <si>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</si>
  <si>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</si>
  <si>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</si>
  <si>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</si>
  <si>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</si>
  <si>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</si>
  <si>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</si>
  <si>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</si>
  <si>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</si>
  <si>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</si>
  <si>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</si>
  <si>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</si>
  <si>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</si>
  <si>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</si>
  <si>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</si>
  <si>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</si>
  <si>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</si>
  <si>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</si>
  <si>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</si>
  <si>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</si>
  <si>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</si>
  <si>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</si>
  <si>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</si>
  <si>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</si>
  <si>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</si>
  <si>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</si>
  <si>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</si>
  <si>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</si>
  <si>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</si>
  <si>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</si>
  <si>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</si>
  <si>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</si>
  <si>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</si>
  <si>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</si>
  <si>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</si>
  <si>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</si>
  <si>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</si>
  <si>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</si>
  <si>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</si>
  <si>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</si>
  <si>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</si>
  <si>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</si>
  <si>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</si>
  <si>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</si>
  <si>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</si>
  <si>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</si>
  <si>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</si>
  <si>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</si>
  <si>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</si>
  <si>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</si>
  <si>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</si>
  <si>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</si>
  <si>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</si>
  <si>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</si>
  <si>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</si>
  <si>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</si>
  <si>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</si>
  <si>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</si>
  <si>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</si>
  <si>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</si>
  <si>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</si>
  <si>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</si>
  <si>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</si>
  <si>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</si>
  <si>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</si>
  <si>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</si>
  <si>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</si>
  <si>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</si>
  <si>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</si>
  <si>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</si>
  <si>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</si>
  <si>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</si>
  <si>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</si>
  <si>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</si>
  <si>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</si>
  <si>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</si>
  <si>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</si>
  <si>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</si>
  <si>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</si>
  <si>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</si>
  <si>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</si>
  <si>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</si>
  <si>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</si>
  <si>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</si>
  <si>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</si>
  <si>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</si>
  <si>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</si>
  <si>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</si>
  <si>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</si>
  <si>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</si>
  <si>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</si>
  <si>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</si>
  <si>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</si>
  <si>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</si>
  <si>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</si>
  <si>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</si>
  <si>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</si>
  <si>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</si>
  <si>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</si>
  <si>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</si>
  <si>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</si>
  <si>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</si>
  <si>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</si>
  <si>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</si>
  <si>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</si>
  <si>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</si>
  <si>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</si>
  <si>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</si>
  <si>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</si>
  <si>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</si>
  <si>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</si>
  <si>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</si>
  <si>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</si>
  <si>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</si>
  <si>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</si>
  <si>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</si>
  <si>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</si>
  <si>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</si>
  <si>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</si>
  <si>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</si>
  <si>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</si>
  <si>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</si>
  <si>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</si>
  <si>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</si>
  <si>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</si>
  <si>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</si>
  <si>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</si>
  <si>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</si>
  <si>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</si>
  <si>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</si>
  <si>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</si>
  <si>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</si>
  <si>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</si>
  <si>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</si>
  <si>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</si>
  <si>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</si>
  <si>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</si>
  <si>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</si>
  <si>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</si>
  <si>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</si>
  <si>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</si>
  <si>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</si>
  <si>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</si>
  <si>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</si>
  <si>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</si>
  <si>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</si>
  <si>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</si>
  <si>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</si>
  <si>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</si>
  <si>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</si>
  <si>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</si>
  <si>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</si>
  <si>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</si>
  <si>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</si>
  <si>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</si>
  <si>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</si>
  <si>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</si>
  <si>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</si>
  <si>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</si>
  <si>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</si>
  <si>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</si>
  <si>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</si>
  <si>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</si>
  <si>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</si>
  <si>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</si>
  <si>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</si>
  <si>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</si>
  <si>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</si>
  <si>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</si>
  <si>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</si>
  <si>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</si>
  <si>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</si>
  <si>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</si>
  <si>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</si>
  <si>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</si>
  <si>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</si>
  <si>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</si>
  <si>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</si>
  <si>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</si>
  <si>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</si>
  <si>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</si>
  <si>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</si>
  <si>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</si>
  <si>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</si>
  <si>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</si>
  <si>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</si>
  <si>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</si>
  <si>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</si>
  <si>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</si>
  <si>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</si>
  <si>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</si>
  <si>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</si>
  <si>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</si>
  <si>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</si>
  <si>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</si>
  <si>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</si>
  <si>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</si>
  <si>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</si>
  <si>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</si>
  <si>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</si>
  <si>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</si>
  <si>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</si>
  <si>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</si>
  <si>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</si>
  <si>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</si>
  <si>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</si>
  <si>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</si>
  <si>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</si>
  <si>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</si>
  <si>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</si>
  <si>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</si>
  <si>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</si>
  <si>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</si>
  <si>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</si>
  <si>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</si>
  <si>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</si>
  <si>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</si>
  <si>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</si>
  <si>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</si>
  <si>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</si>
  <si>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</si>
  <si>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</si>
  <si>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</si>
  <si>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</si>
  <si>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</si>
  <si>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</si>
  <si>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</si>
  <si>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</si>
  <si>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</si>
  <si>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</si>
  <si>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</si>
  <si>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</si>
  <si>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</si>
  <si>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</si>
  <si>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</si>
  <si>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</si>
  <si>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</si>
  <si>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</si>
  <si>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</si>
  <si>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</si>
  <si>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</si>
  <si>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</si>
  <si>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</si>
  <si>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</si>
  <si>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</si>
  <si>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</si>
  <si>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</si>
  <si>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</si>
  <si>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</si>
  <si>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</si>
  <si>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</si>
  <si>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</si>
  <si>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</si>
  <si>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</si>
  <si>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</si>
  <si>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</si>
  <si>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</si>
  <si>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</si>
  <si>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</si>
  <si>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</si>
  <si>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</si>
  <si>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</si>
  <si>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</si>
  <si>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</si>
  <si>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</si>
  <si>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</si>
  <si>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</si>
  <si>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</si>
  <si>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</si>
  <si>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</si>
  <si>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</si>
  <si>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</si>
  <si>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</si>
  <si>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</si>
  <si>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</si>
  <si>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</si>
  <si>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</si>
  <si>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</si>
  <si>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</si>
  <si>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</si>
  <si>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</si>
  <si>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</si>
  <si>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</si>
  <si>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</si>
  <si>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</si>
  <si>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</si>
  <si>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</si>
  <si>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</si>
  <si>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</si>
  <si>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</si>
  <si>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</si>
  <si>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</si>
  <si>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</si>
  <si>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</si>
  <si>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</si>
  <si>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</si>
  <si>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</si>
  <si>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</si>
  <si>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</si>
  <si>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</si>
  <si>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</si>
  <si>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</si>
  <si>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</si>
  <si>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</si>
  <si>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</si>
  <si>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</si>
  <si>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</si>
  <si>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</si>
  <si>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</si>
  <si>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</si>
  <si>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</si>
  <si>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</si>
  <si>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</si>
  <si>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</si>
  <si>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</si>
  <si>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</si>
  <si>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</si>
  <si>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</si>
  <si>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</si>
  <si>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</si>
  <si>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</si>
  <si>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</si>
  <si>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</si>
  <si>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</si>
  <si>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</si>
  <si>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</si>
  <si>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</si>
  <si>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</si>
  <si>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</si>
  <si>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</si>
  <si>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</si>
  <si>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</si>
  <si>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</si>
  <si>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</si>
  <si>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</si>
  <si>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</si>
  <si>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</si>
  <si>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</si>
  <si>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</si>
  <si>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</si>
  <si>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</si>
  <si>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</si>
  <si>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</si>
  <si>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</si>
  <si>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</si>
  <si>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</si>
  <si>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</si>
  <si>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</si>
  <si>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</si>
  <si>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</si>
  <si>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</si>
  <si>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</si>
  <si>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</si>
  <si>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</si>
  <si>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</si>
  <si>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</si>
  <si>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</si>
  <si>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</si>
  <si>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</si>
  <si>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</si>
  <si>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</si>
  <si>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</si>
  <si>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</si>
  <si>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</si>
  <si>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</si>
  <si>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</si>
  <si>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</si>
  <si>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</si>
  <si>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</si>
  <si>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</si>
  <si>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</si>
  <si>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</si>
  <si>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</si>
  <si>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</si>
  <si>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</si>
  <si>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</si>
  <si>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</si>
  <si>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</si>
  <si>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</si>
  <si>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</si>
  <si>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</si>
  <si>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</si>
  <si>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</si>
  <si>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</si>
  <si>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</si>
  <si>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</si>
  <si>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</si>
  <si>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</si>
  <si>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</si>
  <si>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</si>
  <si>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</si>
  <si>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</si>
  <si>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</si>
  <si>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</si>
  <si>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</si>
  <si>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</si>
  <si>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</si>
  <si>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</si>
  <si>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</si>
  <si>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</si>
  <si>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</si>
  <si>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</si>
  <si>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</si>
  <si>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</si>
  <si>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</si>
  <si>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</si>
  <si>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</si>
  <si>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</si>
  <si>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</si>
  <si>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</si>
  <si>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</si>
  <si>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</si>
  <si>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</si>
  <si>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</si>
  <si>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</si>
  <si>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</si>
  <si>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</si>
  <si>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</si>
  <si>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</si>
  <si>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</si>
  <si>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</si>
  <si>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</si>
  <si>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</si>
  <si>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</si>
  <si>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</si>
  <si>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</si>
  <si>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</si>
  <si>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</si>
  <si>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</si>
  <si>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</si>
  <si>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</si>
  <si>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</si>
  <si>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</si>
  <si>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</si>
  <si>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</si>
  <si>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</si>
  <si>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</si>
  <si>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</si>
  <si>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</si>
  <si>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</si>
  <si>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</si>
  <si>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</si>
  <si>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</si>
  <si>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</si>
  <si>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</si>
  <si>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</si>
  <si>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</si>
  <si>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</si>
  <si>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</si>
  <si>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</si>
  <si>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</si>
  <si>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</si>
  <si>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</si>
  <si>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</si>
  <si>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</si>
  <si>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</si>
  <si>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</si>
  <si>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</si>
  <si>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</si>
  <si>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</si>
  <si>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</si>
  <si>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</si>
  <si>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</si>
  <si>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</si>
  <si>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</si>
  <si>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</si>
  <si>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</si>
  <si>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</si>
  <si>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</si>
  <si>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</si>
  <si>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</si>
  <si>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</si>
  <si>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</si>
  <si>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</si>
  <si>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</si>
  <si>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</si>
  <si>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</si>
  <si>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</si>
  <si>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</si>
  <si>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</si>
  <si>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</si>
  <si>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</si>
  <si>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</si>
  <si>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</si>
  <si>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</si>
  <si>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</si>
  <si>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</si>
  <si>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</si>
  <si>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</si>
  <si>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</si>
  <si>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</si>
  <si>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</si>
  <si>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</si>
  <si>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</si>
  <si>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</si>
  <si>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</si>
  <si>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</si>
  <si>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</si>
  <si>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</si>
  <si>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</si>
  <si>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</si>
  <si>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</si>
  <si>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</si>
  <si>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</si>
  <si>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</si>
  <si>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</si>
  <si>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</si>
  <si>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</si>
  <si>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</si>
  <si>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</si>
  <si>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</si>
  <si>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</si>
  <si>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</si>
  <si>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</si>
  <si>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</si>
  <si>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</si>
  <si>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</si>
  <si>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</si>
  <si>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</si>
  <si>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</si>
  <si>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</si>
  <si>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</si>
  <si>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</si>
  <si>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</si>
  <si>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</si>
  <si>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</si>
  <si>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</si>
  <si>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</si>
  <si>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</si>
  <si>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</si>
  <si>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</si>
  <si>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</si>
  <si>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</si>
  <si>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</si>
  <si>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</si>
  <si>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</si>
  <si>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</si>
  <si>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</si>
  <si>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</si>
  <si>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</si>
  <si>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</si>
  <si>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</si>
  <si>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</si>
  <si>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</si>
  <si>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</si>
  <si>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</si>
  <si>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</si>
  <si>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</si>
  <si>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</si>
  <si>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</si>
  <si>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</si>
  <si>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</si>
  <si>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</si>
  <si>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</si>
  <si>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</si>
  <si>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</si>
  <si>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</si>
  <si>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</si>
  <si>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</si>
  <si>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</si>
  <si>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</si>
  <si>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</si>
  <si>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</si>
  <si>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</si>
  <si>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</si>
  <si>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</si>
  <si>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</si>
  <si>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</si>
  <si>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</si>
  <si>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</si>
  <si>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</si>
  <si>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</si>
  <si>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</si>
  <si>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</si>
  <si>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</si>
  <si>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</si>
  <si>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</si>
  <si>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</si>
  <si>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</si>
  <si>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</si>
  <si>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</si>
  <si>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</si>
  <si>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</si>
  <si>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</si>
  <si>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</si>
  <si>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</si>
  <si>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</si>
  <si>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</si>
  <si>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</si>
  <si>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</si>
  <si>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</si>
  <si>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</si>
  <si>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</si>
  <si>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</si>
  <si>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</si>
  <si>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</si>
  <si>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</si>
  <si>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</si>
  <si>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</si>
  <si>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</si>
  <si>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</si>
  <si>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</si>
  <si>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</si>
  <si>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</si>
  <si>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</si>
  <si>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</si>
  <si>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</si>
  <si>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</si>
  <si>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</si>
  <si>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</si>
  <si>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</si>
  <si>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</si>
  <si>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</si>
  <si>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</si>
  <si>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</si>
  <si>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</si>
  <si>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</si>
  <si>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</si>
  <si>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</si>
  <si>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</si>
  <si>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</si>
  <si>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</si>
  <si>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</si>
  <si>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</si>
  <si>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</si>
  <si>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</si>
  <si>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</si>
  <si>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</si>
  <si>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</si>
  <si>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</si>
  <si>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</si>
  <si>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</si>
  <si>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</si>
  <si>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</si>
  <si>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</si>
  <si>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</si>
  <si>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</si>
  <si>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</si>
  <si>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</si>
  <si>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</si>
  <si>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</si>
  <si>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</si>
  <si>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</si>
  <si>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</si>
  <si>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</si>
  <si>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</si>
  <si>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</si>
  <si>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</si>
  <si>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</si>
  <si>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</si>
  <si>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</si>
  <si>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</si>
  <si>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</si>
  <si>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</si>
  <si>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</si>
  <si>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</si>
  <si>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</si>
  <si>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</si>
  <si>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</si>
  <si>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</si>
  <si>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</si>
  <si>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</si>
  <si>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</si>
  <si>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</si>
  <si>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</si>
  <si>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</si>
  <si>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</si>
  <si>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</si>
  <si>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</si>
  <si>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</si>
  <si>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</si>
  <si>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</si>
  <si>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</si>
  <si>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</si>
  <si>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</si>
  <si>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</si>
  <si>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</si>
  <si>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</si>
  <si>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</si>
  <si>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</si>
  <si>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</si>
  <si>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</si>
  <si>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</si>
  <si>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</si>
  <si>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</si>
  <si>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</si>
  <si>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</si>
  <si>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</si>
  <si>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</si>
  <si>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</si>
  <si>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</si>
  <si>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</si>
  <si>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</si>
  <si>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</si>
  <si>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</si>
  <si>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</si>
  <si>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</si>
  <si>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</si>
  <si>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</si>
  <si>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</si>
  <si>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</si>
  <si>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</si>
  <si>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</si>
  <si>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</si>
  <si>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</si>
  <si>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</si>
  <si>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</si>
  <si>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</si>
  <si>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</si>
  <si>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</si>
  <si>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</si>
  <si>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</si>
  <si>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</si>
  <si>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</si>
  <si>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</si>
  <si>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</si>
  <si>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</si>
  <si>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</si>
  <si>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</si>
  <si>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</si>
  <si>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</si>
  <si>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</si>
  <si>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</si>
  <si>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</si>
  <si>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</si>
  <si>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</si>
  <si>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</si>
  <si>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</si>
  <si>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</si>
  <si>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</si>
  <si>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</si>
  <si>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</si>
  <si>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</si>
  <si>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</si>
  <si>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</si>
  <si>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</si>
  <si>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</si>
  <si>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</si>
  <si>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</si>
  <si>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</si>
  <si>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</si>
  <si>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</si>
  <si>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</si>
  <si>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</si>
  <si>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</si>
  <si>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</si>
  <si>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</si>
  <si>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</si>
  <si>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</si>
  <si>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</si>
  <si>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</si>
  <si>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</si>
  <si>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</si>
  <si>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</si>
  <si>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</si>
  <si>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</si>
  <si>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</si>
  <si>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</si>
  <si>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</si>
  <si>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</si>
  <si>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</si>
  <si>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</si>
  <si>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</si>
  <si>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</si>
  <si>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</si>
  <si>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</si>
  <si>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</si>
  <si>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</si>
  <si>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</si>
  <si>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</si>
  <si>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</si>
  <si>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</si>
  <si>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</si>
  <si>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</si>
  <si>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</si>
  <si>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</si>
  <si>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</si>
  <si>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</si>
  <si>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</si>
  <si>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</si>
  <si>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</si>
  <si>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</si>
  <si>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</si>
  <si>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</si>
  <si>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</si>
  <si>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</si>
  <si>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</si>
  <si>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</si>
  <si>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</si>
  <si>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</si>
  <si>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</si>
  <si>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</si>
  <si>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</si>
  <si>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</si>
  <si>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</si>
  <si>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</si>
  <si>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</si>
  <si>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</si>
  <si>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</si>
  <si>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</si>
  <si>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</si>
  <si>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</si>
  <si>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</si>
  <si>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</si>
  <si>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</si>
  <si>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</si>
  <si>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</si>
  <si>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</si>
  <si>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</si>
  <si>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</si>
  <si>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</si>
  <si>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</si>
  <si>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</si>
  <si>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</si>
  <si>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</si>
  <si>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</si>
  <si>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</si>
  <si>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</si>
  <si>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</si>
  <si>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</si>
  <si>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</si>
  <si>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</si>
  <si>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</si>
  <si>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</si>
  <si>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</si>
  <si>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</si>
  <si>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</si>
  <si>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</si>
  <si>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</si>
  <si>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</si>
  <si>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</si>
  <si>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</si>
  <si>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</si>
  <si>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</si>
  <si>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</si>
  <si>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</si>
  <si>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</si>
  <si>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</si>
  <si>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</si>
  <si>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</si>
  <si>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</si>
  <si>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</si>
  <si>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</si>
  <si>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</si>
  <si>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</si>
  <si>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</si>
  <si>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</si>
  <si>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</si>
  <si>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</si>
  <si>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</si>
  <si>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</si>
  <si>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</si>
  <si>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</si>
  <si>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</si>
  <si>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</si>
  <si>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</si>
  <si>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</si>
  <si>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</si>
  <si>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</si>
  <si>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</si>
  <si>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</si>
  <si>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</si>
  <si>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</si>
  <si>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</si>
  <si>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</si>
  <si>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</si>
  <si>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</si>
  <si>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</si>
  <si>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</si>
  <si>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</si>
  <si>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</si>
  <si>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</si>
  <si>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</si>
  <si>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</si>
  <si>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</si>
  <si>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</si>
  <si>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</si>
  <si>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</si>
  <si>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</si>
  <si>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</si>
  <si>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</si>
  <si>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</si>
  <si>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</si>
  <si>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</si>
  <si>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</si>
  <si>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</si>
  <si>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</si>
  <si>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</si>
  <si>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</si>
  <si>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</si>
  <si>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</si>
  <si>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</si>
  <si>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</si>
  <si>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</si>
  <si>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</si>
  <si>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</si>
  <si>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</si>
  <si>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</si>
  <si>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</si>
  <si>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</si>
  <si>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</si>
  <si>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</si>
  <si>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</si>
  <si>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</si>
  <si>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</si>
  <si>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</si>
  <si>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</si>
  <si>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</si>
  <si>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</si>
  <si>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</si>
  <si>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</si>
  <si>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</si>
  <si>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</si>
  <si>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</si>
  <si>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</si>
  <si>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</si>
  <si>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</si>
  <si>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</si>
  <si>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</si>
  <si>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</si>
  <si>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</si>
  <si>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</si>
  <si>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</si>
  <si>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</si>
  <si>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</si>
  <si>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</si>
  <si>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</si>
  <si>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</si>
  <si>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</si>
  <si>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</si>
  <si>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</si>
  <si>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</si>
  <si>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</si>
  <si>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</si>
  <si>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</si>
  <si>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</si>
  <si>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</si>
  <si>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</si>
  <si>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</si>
  <si>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</si>
  <si>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</si>
  <si>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</si>
  <si>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</si>
  <si>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</si>
  <si>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</si>
  <si>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</si>
  <si>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</si>
  <si>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</si>
  <si>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</si>
  <si>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</si>
  <si>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</si>
  <si>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</si>
  <si>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</si>
  <si>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</si>
  <si>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</si>
  <si>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</si>
  <si>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</si>
  <si>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</si>
  <si>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</si>
  <si>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</si>
  <si>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</si>
  <si>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</si>
  <si>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</si>
  <si>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</si>
  <si>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</si>
  <si>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</si>
  <si>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</si>
  <si>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</si>
  <si>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</si>
  <si>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</si>
  <si>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</si>
  <si>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</si>
  <si>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</si>
  <si>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</si>
  <si>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</si>
  <si>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</si>
  <si>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</si>
  <si>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</si>
  <si>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</si>
  <si>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</si>
  <si>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</si>
  <si>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</si>
  <si>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</si>
  <si>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</si>
  <si>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</si>
  <si>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</si>
  <si>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</si>
  <si>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</si>
  <si>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</si>
  <si>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</si>
  <si>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</si>
  <si>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</si>
  <si>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</si>
  <si>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</si>
  <si>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</si>
  <si>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</si>
  <si>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</si>
  <si>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</si>
  <si>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</si>
  <si>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</si>
  <si>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</si>
  <si>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</si>
  <si>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</si>
  <si>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</si>
  <si>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</si>
  <si>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</si>
  <si>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</si>
  <si>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</si>
  <si>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</si>
  <si>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</si>
  <si>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</si>
  <si>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</si>
  <si>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</si>
  <si>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</si>
  <si>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</si>
  <si>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</si>
  <si>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</si>
  <si>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</si>
  <si>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</si>
  <si>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</si>
  <si>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</si>
  <si>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</si>
  <si>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</si>
  <si>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</si>
  <si>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</si>
  <si>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</si>
  <si>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</si>
  <si>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</si>
  <si>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</si>
  <si>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</si>
  <si>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</si>
  <si>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</si>
  <si>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</si>
  <si>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</si>
  <si>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</si>
  <si>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</si>
  <si>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</si>
  <si>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</si>
  <si>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</si>
  <si>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</si>
  <si>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</si>
  <si>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</si>
  <si>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</si>
  <si>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</si>
  <si>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</si>
  <si>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</si>
  <si>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</si>
  <si>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</si>
  <si>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</si>
  <si>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</si>
  <si>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</si>
  <si>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</si>
  <si>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</si>
  <si>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</si>
  <si>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</si>
  <si>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</si>
  <si>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</si>
  <si>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</si>
  <si>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</si>
  <si>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</si>
  <si>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</si>
  <si>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</si>
  <si>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</si>
  <si>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</si>
  <si>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</si>
  <si>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</si>
  <si>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</si>
  <si>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</si>
  <si>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</si>
  <si>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</si>
  <si>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</si>
  <si>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</si>
  <si>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</si>
  <si>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</si>
  <si>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</si>
  <si>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</si>
  <si>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</si>
  <si>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</si>
  <si>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</si>
  <si>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</si>
  <si>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</si>
  <si>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</si>
  <si>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</si>
  <si>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</si>
  <si>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</si>
  <si>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</si>
  <si>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</si>
  <si>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</si>
  <si>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</si>
  <si>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</si>
  <si>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</si>
  <si>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</si>
  <si>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</si>
  <si>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</si>
  <si>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</si>
  <si>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</si>
  <si>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</si>
  <si>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</si>
  <si>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</si>
  <si>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</si>
  <si>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</si>
  <si>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</si>
  <si>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</si>
  <si>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</si>
  <si>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</si>
  <si>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</si>
  <si>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</si>
  <si>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</si>
  <si>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</si>
  <si>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</si>
  <si>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</si>
  <si>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</si>
  <si>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</si>
  <si>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</si>
  <si>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</si>
  <si>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</si>
  <si>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</si>
  <si>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</si>
  <si>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</si>
  <si>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</si>
  <si>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</si>
  <si>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</si>
  <si>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</si>
  <si>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</si>
  <si>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</si>
  <si>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</si>
  <si>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</si>
  <si>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</si>
  <si>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</si>
  <si>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</si>
  <si>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</si>
  <si>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</si>
  <si>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</si>
  <si>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</si>
  <si>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</si>
  <si>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</si>
  <si>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</si>
  <si>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</si>
  <si>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</si>
  <si>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</si>
  <si>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</si>
  <si>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</si>
  <si>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</si>
  <si>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</si>
  <si>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</si>
  <si>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</si>
  <si>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</si>
  <si>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</si>
  <si>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</si>
  <si>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</si>
  <si>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</si>
  <si>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</si>
  <si>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</si>
  <si>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</si>
  <si>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</si>
  <si>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</si>
  <si>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</si>
  <si>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</si>
  <si>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</si>
  <si>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</si>
  <si>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</si>
  <si>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</si>
  <si>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</si>
  <si>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</si>
  <si>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</si>
  <si>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</si>
  <si>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</si>
  <si>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</si>
  <si>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</si>
  <si>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</si>
  <si>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</si>
  <si>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</si>
  <si>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</si>
  <si>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</si>
  <si>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</si>
  <si>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</si>
  <si>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</si>
  <si>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</si>
  <si>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</si>
  <si>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</si>
  <si>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</si>
  <si>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</si>
  <si>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</si>
  <si>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</si>
  <si>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</si>
  <si>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</si>
  <si>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</si>
  <si>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</si>
  <si>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</si>
  <si>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</si>
  <si>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</si>
  <si>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</si>
  <si>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</si>
  <si>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</si>
  <si>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</si>
  <si>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</si>
  <si>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</si>
  <si>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</si>
  <si>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</si>
  <si>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</si>
  <si>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</si>
  <si>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</si>
  <si>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</si>
  <si>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</si>
  <si>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</si>
  <si>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</si>
  <si>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</si>
  <si>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</si>
  <si>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</si>
  <si>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</si>
  <si>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</si>
  <si>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</si>
  <si>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</si>
  <si>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</si>
  <si>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</si>
  <si>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</si>
  <si>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</si>
  <si>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</si>
  <si>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</si>
  <si>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</si>
  <si>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</si>
  <si>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</si>
  <si>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</si>
  <si>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</si>
  <si>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</si>
  <si>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</si>
  <si>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</si>
  <si>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</si>
  <si>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</si>
  <si>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</si>
  <si>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</si>
  <si>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</si>
  <si>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</si>
  <si>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</si>
  <si>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</si>
  <si>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</si>
  <si>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</si>
  <si>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</si>
  <si>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</si>
  <si>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</si>
  <si>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</si>
  <si>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</si>
  <si>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</si>
  <si>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</si>
  <si>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</si>
  <si>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</si>
  <si>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</si>
  <si>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</si>
  <si>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</si>
  <si>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</si>
  <si>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</si>
  <si>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</si>
  <si>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</si>
  <si>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</si>
  <si>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</si>
  <si>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</si>
  <si>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</si>
  <si>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</si>
  <si>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</si>
  <si>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</si>
  <si>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</si>
  <si>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</si>
  <si>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</si>
  <si>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</si>
  <si>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</si>
  <si>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</si>
  <si>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</si>
  <si>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</si>
  <si>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</si>
  <si>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</si>
  <si>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</si>
  <si>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</si>
  <si>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</si>
  <si>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</si>
  <si>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</si>
  <si>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</si>
  <si>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</si>
  <si>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</si>
  <si>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</si>
  <si>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</si>
  <si>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</si>
  <si>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</si>
  <si>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</si>
  <si>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</si>
  <si>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</si>
  <si>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</si>
  <si>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</si>
  <si>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</si>
  <si>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</si>
  <si>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</si>
  <si>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</si>
  <si>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</si>
  <si>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</si>
  <si>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</si>
  <si>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</si>
  <si>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</si>
  <si>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</si>
  <si>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</si>
  <si>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</si>
  <si>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</si>
  <si>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</si>
  <si>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</si>
  <si>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</si>
  <si>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</si>
  <si>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</si>
  <si>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</si>
  <si>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</si>
  <si>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</si>
  <si>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</si>
  <si>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</si>
  <si>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</si>
  <si>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</si>
  <si>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</si>
  <si>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</si>
  <si>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</si>
  <si>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</si>
  <si>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</si>
  <si>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</si>
  <si>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</si>
  <si>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</si>
  <si>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</si>
  <si>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</si>
  <si>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</si>
  <si>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</si>
  <si>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</si>
  <si>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</si>
  <si>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</si>
  <si>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</si>
  <si>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</si>
  <si>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</si>
  <si>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</si>
  <si>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</si>
  <si>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</si>
  <si>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</si>
  <si>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</si>
  <si>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</si>
  <si>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</si>
  <si>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</si>
  <si>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</si>
  <si>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</si>
  <si>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</si>
  <si>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</si>
  <si>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</si>
  <si>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</si>
  <si>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</si>
  <si>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</si>
  <si>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</si>
  <si>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</si>
  <si>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</si>
  <si>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</si>
  <si>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</si>
  <si>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</si>
  <si>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</si>
  <si>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</si>
  <si>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</si>
  <si>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</si>
  <si>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</si>
  <si>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</si>
  <si>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</si>
  <si>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</si>
  <si>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</si>
  <si>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</si>
  <si>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</si>
  <si>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</si>
  <si>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</si>
  <si>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</si>
  <si>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</si>
  <si>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</si>
  <si>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</si>
  <si>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</si>
  <si>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</si>
  <si>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</si>
  <si>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</si>
  <si>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</si>
  <si>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</si>
  <si>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</si>
  <si>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</si>
  <si>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</si>
  <si>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</si>
  <si>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</si>
  <si>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</si>
  <si>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</si>
  <si>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</si>
  <si>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</si>
  <si>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</si>
  <si>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</si>
  <si>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</si>
  <si>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</si>
  <si>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</si>
  <si>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</si>
  <si>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</si>
  <si>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</si>
  <si>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</si>
  <si>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</si>
  <si>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</si>
  <si>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</si>
  <si>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</si>
  <si>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</si>
  <si>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</si>
  <si>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</si>
  <si>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</si>
  <si>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</si>
  <si>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</si>
  <si>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</si>
  <si>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</si>
  <si>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</si>
  <si>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</si>
  <si>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</si>
  <si>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</si>
  <si>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</si>
  <si>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</si>
  <si>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</si>
  <si>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</si>
  <si>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</si>
  <si>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</si>
  <si>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</si>
  <si>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</si>
  <si>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</si>
  <si>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</si>
  <si>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</si>
  <si>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</si>
  <si>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</si>
  <si>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</si>
  <si>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</si>
  <si>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</si>
  <si>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</si>
  <si>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</si>
  <si>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</si>
  <si>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</si>
  <si>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</si>
  <si>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</si>
  <si>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</si>
  <si>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</si>
  <si>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</si>
  <si>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</si>
  <si>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</si>
  <si>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</si>
  <si>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</si>
  <si>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</si>
  <si>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</si>
  <si>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</si>
  <si>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</si>
  <si>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</si>
  <si>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</si>
  <si>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</si>
  <si>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</si>
  <si>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</si>
  <si>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</si>
  <si>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</si>
  <si>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</si>
  <si>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</si>
  <si>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</si>
  <si>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</si>
  <si>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</si>
  <si>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</si>
  <si>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</si>
  <si>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</si>
  <si>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</si>
  <si>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</si>
  <si>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</si>
  <si>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</si>
  <si>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</si>
  <si>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</si>
  <si>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</si>
  <si>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</si>
  <si>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</si>
  <si>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</si>
  <si>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</si>
  <si>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</si>
  <si>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</si>
  <si>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</si>
  <si>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</si>
  <si>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</si>
  <si>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</si>
  <si>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</si>
  <si>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</si>
  <si>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</si>
  <si>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</si>
  <si>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</si>
  <si>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</si>
  <si>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</si>
  <si>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</si>
  <si>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</si>
  <si>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</si>
  <si>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</si>
  <si>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</si>
  <si>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</si>
  <si>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</si>
  <si>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</si>
  <si>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</si>
  <si>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</si>
  <si>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</si>
  <si>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</si>
  <si>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</si>
  <si>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</si>
  <si>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</si>
  <si>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</si>
  <si>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</si>
  <si>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</si>
  <si>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</si>
  <si>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</si>
  <si>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</si>
  <si>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</si>
  <si>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</si>
  <si>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</si>
  <si>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</si>
  <si>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</si>
  <si>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</si>
  <si>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</si>
  <si>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</si>
  <si>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</si>
  <si>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</si>
  <si>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</si>
  <si>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</si>
  <si>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</si>
  <si>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</si>
  <si>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</si>
  <si>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</si>
  <si>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</si>
  <si>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</si>
  <si>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</si>
  <si>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</si>
  <si>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</si>
  <si>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</si>
  <si>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</si>
  <si>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</si>
  <si>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</si>
  <si>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</si>
  <si>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</si>
  <si>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</si>
  <si>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</si>
  <si>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</si>
  <si>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</si>
  <si>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</si>
  <si>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</si>
  <si>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</si>
  <si>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</si>
  <si>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</si>
  <si>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</si>
  <si>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</si>
  <si>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</si>
  <si>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</si>
  <si>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</si>
  <si>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</si>
  <si>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</si>
  <si>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</si>
  <si>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</si>
  <si>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</si>
  <si>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</si>
  <si>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</si>
  <si>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</si>
  <si>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</si>
  <si>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</si>
  <si>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</si>
  <si>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</si>
  <si>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</si>
  <si>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</si>
  <si>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</si>
  <si>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</si>
  <si>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</si>
  <si>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</si>
  <si>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</si>
  <si>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</si>
  <si>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</si>
  <si>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</si>
  <si>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</si>
  <si>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</si>
  <si>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</si>
  <si>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</si>
  <si>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</si>
  <si>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</si>
  <si>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</si>
  <si>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</si>
  <si>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</si>
  <si>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</si>
  <si>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</si>
  <si>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</si>
  <si>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</si>
  <si>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</si>
  <si>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</si>
  <si>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</si>
  <si>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</si>
  <si>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</si>
  <si>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</si>
  <si>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</si>
  <si>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</si>
  <si>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</si>
  <si>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</si>
  <si>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</si>
  <si>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</si>
  <si>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</si>
  <si>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</si>
  <si>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</si>
  <si>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</si>
  <si>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</si>
  <si>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</si>
  <si>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</si>
  <si>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</si>
  <si>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</si>
  <si>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</si>
  <si>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</si>
  <si>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</si>
  <si>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</si>
  <si>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</si>
  <si>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</si>
  <si>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</si>
  <si>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</si>
  <si>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</si>
  <si>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</si>
  <si>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</si>
  <si>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</si>
  <si>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</si>
  <si>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</si>
  <si>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</si>
  <si>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</si>
  <si>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</si>
  <si>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</si>
  <si>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</si>
  <si>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</si>
  <si>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</si>
  <si>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</si>
  <si>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</si>
  <si>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</si>
  <si>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</si>
  <si>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</si>
  <si>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</si>
  <si>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</si>
  <si>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</si>
  <si>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</si>
  <si>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</si>
  <si>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</si>
  <si>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</si>
  <si>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</si>
  <si>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</si>
  <si>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</si>
  <si>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</si>
  <si>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</si>
  <si>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</si>
  <si>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</si>
  <si>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</si>
  <si>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</si>
  <si>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</si>
  <si>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</si>
  <si>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</si>
  <si>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</si>
  <si>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</si>
  <si>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</si>
  <si>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</si>
  <si>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</si>
  <si>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</si>
  <si>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</si>
  <si>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</si>
  <si>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</si>
  <si>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</si>
  <si>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</si>
  <si>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</si>
  <si>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</si>
  <si>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</si>
  <si>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</si>
  <si>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</si>
  <si>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</si>
  <si>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</si>
  <si>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</si>
  <si>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</si>
  <si>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</si>
  <si>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</si>
  <si>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</si>
  <si>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</si>
  <si>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</si>
  <si>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</si>
  <si>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</si>
  <si>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</si>
  <si>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</si>
  <si>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</si>
  <si>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</si>
  <si>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</si>
  <si>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</si>
  <si>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</si>
  <si>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</si>
  <si>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</si>
  <si>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</si>
  <si>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</si>
  <si>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</si>
  <si>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</si>
  <si>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</si>
  <si>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</si>
  <si>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</si>
  <si>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</si>
  <si>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</si>
  <si>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</si>
  <si>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</si>
  <si>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</si>
  <si>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</si>
  <si>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</si>
  <si>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</si>
  <si>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</si>
  <si>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</si>
  <si>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</si>
  <si>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</si>
  <si>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</si>
  <si>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</si>
  <si>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</si>
  <si>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</si>
  <si>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</si>
  <si>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</si>
  <si>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</si>
  <si>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</si>
  <si>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</si>
  <si>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</si>
  <si>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</si>
  <si>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</si>
  <si>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</si>
  <si>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</si>
  <si>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</si>
  <si>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</si>
  <si>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</si>
  <si>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</si>
  <si>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</si>
  <si>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</si>
  <si>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</si>
  <si>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</si>
  <si>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</si>
  <si>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</si>
  <si>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</si>
  <si>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</si>
  <si>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</si>
  <si>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</si>
  <si>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</si>
  <si>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</si>
  <si>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</si>
  <si>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</si>
  <si>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</si>
  <si>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</si>
  <si>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</si>
  <si>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</si>
  <si>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</si>
  <si>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</si>
  <si>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</si>
  <si>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</si>
  <si>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</si>
  <si>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</si>
  <si>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</si>
  <si>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</si>
  <si>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</si>
  <si>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</si>
  <si>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</si>
  <si>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</si>
  <si>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</si>
  <si>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</si>
  <si>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</si>
  <si>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</si>
  <si>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</si>
  <si>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</si>
  <si>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</si>
  <si>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</si>
  <si>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</si>
  <si>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</si>
  <si>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</si>
  <si>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</si>
  <si>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</si>
  <si>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</si>
  <si>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</si>
  <si>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</si>
  <si>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</si>
  <si>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</si>
  <si>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</si>
  <si>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</si>
  <si>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</si>
  <si>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</si>
  <si>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</si>
  <si>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</si>
  <si>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</si>
  <si>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</si>
  <si>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</si>
  <si>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</si>
  <si>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</si>
  <si>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</si>
  <si>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</si>
  <si>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</si>
  <si>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</si>
  <si>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</si>
  <si>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</si>
  <si>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</si>
  <si>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</si>
  <si>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</si>
  <si>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</si>
  <si>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</si>
  <si>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</si>
  <si>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</si>
  <si>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</si>
  <si>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</si>
  <si>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</si>
  <si>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</si>
  <si>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</si>
  <si>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</si>
  <si>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</si>
  <si>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</si>
  <si>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</si>
  <si>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</si>
  <si>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</si>
  <si>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</si>
  <si>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</si>
  <si>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</si>
  <si>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</si>
  <si>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</si>
  <si>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</si>
  <si>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</si>
  <si>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</si>
  <si>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</si>
  <si>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</si>
  <si>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</si>
  <si>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</si>
  <si>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</si>
  <si>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</si>
  <si>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</si>
  <si>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</si>
  <si>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</si>
  <si>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</si>
  <si>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</si>
  <si>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</si>
  <si>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</si>
  <si>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</si>
  <si>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</si>
  <si>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</si>
  <si>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</si>
  <si>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</si>
  <si>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</si>
  <si>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</si>
  <si>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</si>
  <si>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</si>
  <si>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</si>
  <si>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</si>
  <si>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</si>
  <si>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</si>
  <si>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</si>
  <si>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</si>
  <si>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</si>
  <si>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</si>
  <si>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</si>
  <si>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</si>
  <si>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</si>
  <si>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</si>
  <si>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</si>
  <si>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</si>
  <si>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</si>
  <si>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</si>
  <si>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</si>
  <si>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</si>
  <si>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</si>
  <si>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</si>
  <si>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</si>
  <si>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</si>
  <si>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</si>
  <si>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</si>
  <si>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</si>
  <si>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</si>
  <si>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</si>
  <si>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</si>
  <si>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</si>
  <si>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</si>
  <si>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</si>
  <si>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</si>
  <si>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</si>
  <si>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</si>
  <si>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</si>
  <si>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</si>
  <si>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</si>
  <si>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</si>
  <si>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</si>
  <si>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</si>
  <si>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</si>
  <si>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</si>
  <si>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</si>
  <si>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</si>
  <si>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</si>
  <si>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</si>
  <si>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</si>
  <si>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</si>
  <si>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</si>
  <si>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</si>
  <si>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</si>
  <si>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</si>
  <si>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</si>
  <si>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</si>
  <si>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</si>
  <si>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</si>
  <si>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</si>
  <si>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</si>
  <si>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</si>
  <si>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</si>
  <si>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</si>
  <si>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</si>
  <si>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</si>
  <si>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</si>
  <si>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</si>
  <si>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</si>
  <si>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</si>
  <si>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</si>
  <si>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</si>
  <si>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</si>
  <si>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</si>
  <si>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</si>
  <si>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</si>
  <si>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</si>
  <si>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</si>
  <si>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</si>
  <si>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</si>
  <si>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</si>
  <si>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</si>
  <si>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</si>
  <si>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</si>
  <si>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</si>
  <si>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</si>
  <si>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</si>
  <si>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</si>
  <si>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</si>
  <si>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</si>
  <si>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</si>
  <si>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</si>
  <si>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</si>
  <si>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</si>
  <si>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</si>
  <si>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</si>
  <si>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</si>
  <si>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</si>
  <si>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</si>
  <si>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</si>
  <si>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</si>
  <si>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</si>
  <si>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</si>
  <si>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</si>
  <si>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</si>
  <si>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</si>
  <si>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</si>
  <si>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</si>
  <si>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</si>
  <si>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</si>
  <si>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</si>
  <si>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</si>
  <si>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</si>
  <si>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</si>
  <si>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</si>
  <si>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</si>
  <si>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</si>
  <si>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</si>
  <si>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</si>
  <si>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</si>
  <si>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</si>
  <si>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</si>
  <si>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</si>
  <si>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</si>
  <si>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</si>
  <si>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</si>
  <si>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</si>
  <si>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</si>
  <si>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</si>
  <si>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</si>
  <si>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</si>
  <si>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</si>
  <si>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</si>
  <si>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</si>
  <si>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</si>
  <si>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</si>
  <si>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</si>
  <si>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</si>
  <si>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</si>
  <si>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</si>
  <si>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</si>
  <si>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</si>
  <si>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</si>
  <si>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</si>
  <si>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</si>
  <si>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</si>
  <si>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</si>
  <si>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</si>
  <si>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</si>
  <si>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</si>
  <si>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</si>
  <si>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</si>
  <si>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</si>
  <si>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</si>
  <si>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</si>
  <si>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</si>
  <si>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</si>
  <si>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</si>
  <si>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</si>
  <si>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</si>
  <si>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</si>
  <si>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</si>
  <si>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</si>
  <si>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</si>
  <si>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</si>
  <si>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</si>
  <si>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</si>
  <si>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</si>
  <si>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</si>
  <si>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</si>
  <si>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</si>
  <si>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</si>
  <si>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</si>
  <si>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</si>
  <si>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</si>
  <si>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</si>
  <si>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</si>
  <si>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</si>
  <si>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</si>
  <si>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</si>
  <si>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</si>
  <si>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</si>
  <si>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</si>
  <si>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</si>
  <si>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</si>
  <si>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</si>
  <si>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</si>
  <si>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</si>
  <si>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</si>
  <si>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</si>
  <si>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</si>
  <si>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</si>
  <si>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</si>
  <si>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</si>
  <si>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</si>
  <si>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</si>
  <si>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</si>
  <si>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</si>
  <si>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</si>
  <si>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</si>
  <si>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</si>
  <si>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</si>
  <si>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</si>
  <si>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</si>
  <si>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</si>
  <si>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</si>
  <si>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</si>
  <si>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</si>
  <si>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</si>
  <si>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</si>
  <si>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</si>
  <si>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</si>
  <si>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</si>
  <si>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</si>
  <si>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</si>
  <si>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</si>
  <si>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</si>
  <si>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</si>
  <si>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</si>
  <si>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</si>
  <si>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</si>
  <si>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</si>
  <si>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</si>
  <si>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</si>
  <si>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</si>
  <si>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</si>
  <si>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</si>
  <si>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</si>
  <si>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</si>
  <si>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</si>
  <si>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</si>
  <si>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</si>
  <si>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</si>
  <si>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</si>
  <si>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</si>
  <si>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</si>
  <si>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</si>
  <si>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</si>
  <si>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</si>
  <si>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</si>
  <si>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</si>
  <si>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</si>
  <si>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</si>
  <si>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</si>
  <si>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</si>
  <si>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</si>
  <si>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</si>
  <si>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</si>
  <si>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</si>
  <si>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</si>
  <si>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</si>
  <si>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</si>
  <si>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</si>
  <si>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</si>
  <si>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</si>
  <si>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</si>
  <si>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</si>
  <si>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</si>
  <si>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</si>
  <si>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</si>
  <si>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</si>
  <si>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</si>
  <si>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</si>
  <si>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</si>
  <si>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</si>
  <si>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</si>
  <si>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</si>
  <si>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</si>
  <si>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</si>
  <si>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</si>
  <si>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</si>
  <si>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</si>
  <si>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</si>
  <si>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</si>
  <si>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</si>
  <si>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</si>
  <si>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</si>
  <si>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</si>
  <si>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</si>
  <si>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</si>
  <si>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</si>
  <si>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</si>
  <si>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</si>
  <si>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</si>
  <si>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</si>
  <si>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</si>
  <si>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</si>
  <si>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</si>
  <si>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</si>
  <si>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</si>
  <si>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</si>
  <si>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</si>
  <si>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</si>
  <si>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</si>
  <si>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</si>
  <si>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</si>
  <si>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</si>
  <si>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</si>
  <si>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</si>
  <si>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</si>
  <si>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</si>
  <si>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</si>
  <si>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</si>
  <si>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</si>
  <si>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</si>
  <si>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</si>
  <si>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</si>
  <si>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</si>
  <si>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</si>
  <si>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</si>
  <si>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</si>
  <si>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</si>
  <si>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</si>
  <si>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</si>
  <si>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</si>
  <si>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</si>
  <si>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</si>
  <si>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</si>
  <si>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</si>
  <si>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</si>
  <si>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</si>
  <si>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</si>
  <si>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</si>
  <si>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</si>
  <si>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</si>
  <si>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</si>
  <si>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</si>
  <si>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</si>
  <si>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</si>
  <si>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</si>
  <si>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</si>
  <si>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</si>
  <si>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</si>
  <si>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</si>
  <si>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</si>
  <si>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</si>
  <si>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</si>
  <si>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</si>
  <si>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</si>
  <si>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</si>
  <si>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</si>
  <si>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</si>
  <si>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</si>
  <si>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</si>
  <si>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</si>
  <si>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</si>
  <si>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</si>
  <si>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</si>
  <si>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</si>
  <si>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</si>
  <si>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</si>
  <si>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</si>
  <si>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</si>
  <si>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</si>
  <si>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</si>
  <si>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</si>
  <si>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</si>
  <si>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</si>
  <si>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</si>
  <si>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</si>
  <si>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</si>
  <si>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</si>
  <si>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</si>
  <si>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</si>
  <si>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</si>
  <si>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</si>
  <si>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</si>
  <si>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</si>
  <si>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</si>
  <si>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</si>
  <si>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</si>
  <si>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</si>
  <si>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</si>
  <si>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</si>
  <si>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</si>
  <si>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</si>
  <si>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</si>
  <si>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</si>
  <si>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</si>
  <si>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</si>
  <si>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</si>
  <si>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</si>
  <si>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</si>
  <si>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</si>
  <si>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</si>
  <si>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</si>
  <si>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</si>
  <si>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</si>
  <si>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</si>
  <si>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</si>
  <si>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</si>
  <si>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</si>
  <si>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</si>
  <si>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</si>
  <si>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</si>
  <si>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</si>
  <si>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</si>
  <si>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</si>
  <si>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</si>
  <si>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</si>
  <si>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</si>
  <si>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</si>
  <si>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</si>
  <si>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</si>
  <si>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</si>
  <si>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</si>
  <si>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</si>
  <si>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</si>
  <si>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</si>
  <si>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</si>
  <si>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</si>
  <si>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</si>
  <si>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</si>
  <si>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</si>
  <si>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</si>
  <si>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</si>
  <si>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</si>
  <si>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</si>
  <si>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</si>
  <si>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</si>
  <si>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</si>
  <si>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</si>
  <si>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</si>
  <si>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</si>
  <si>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</si>
  <si>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</si>
  <si>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</si>
  <si>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</si>
  <si>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</si>
  <si>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</si>
  <si>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</si>
  <si>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</si>
  <si>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</si>
  <si>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</si>
  <si>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</si>
  <si>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</si>
  <si>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</si>
  <si>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</si>
  <si>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</si>
  <si>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</si>
  <si>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</si>
  <si>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</si>
  <si>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</si>
  <si>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</si>
  <si>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</si>
  <si>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</si>
  <si>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</si>
  <si>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</si>
  <si>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</si>
  <si>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</si>
  <si>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</si>
  <si>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</si>
  <si>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</si>
  <si>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</si>
  <si>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</si>
  <si>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</si>
  <si>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</si>
  <si>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</si>
  <si>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</si>
  <si>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</si>
  <si>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</si>
  <si>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</si>
  <si>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</si>
  <si>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</si>
  <si>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</si>
  <si>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</si>
  <si>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</si>
  <si>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</si>
  <si>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</si>
  <si>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</si>
  <si>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</si>
  <si>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</si>
  <si>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</si>
  <si>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</si>
  <si>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</si>
  <si>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</si>
  <si>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</si>
  <si>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</si>
  <si>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</si>
  <si>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</si>
  <si>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</si>
  <si>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</si>
  <si>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</si>
  <si>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</si>
  <si>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</si>
  <si>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</si>
  <si>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</si>
  <si>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</si>
  <si>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</si>
  <si>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</si>
  <si>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</si>
  <si>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</si>
  <si>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</si>
  <si>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</si>
  <si>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</si>
  <si>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</si>
  <si>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</si>
  <si>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</si>
  <si>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</si>
  <si>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</si>
  <si>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</si>
  <si>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</si>
  <si>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</si>
  <si>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</si>
  <si>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</si>
  <si>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</si>
  <si>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</si>
  <si>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</si>
  <si>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</si>
  <si>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</si>
  <si>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</si>
  <si>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</si>
  <si>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</si>
  <si>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</si>
  <si>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</si>
  <si>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</si>
  <si>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</si>
  <si>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</si>
  <si>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</si>
  <si>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</si>
  <si>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</si>
  <si>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</si>
  <si>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</si>
  <si>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</si>
  <si>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</si>
  <si>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</si>
  <si>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</si>
  <si>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</si>
  <si>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</si>
  <si>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</si>
  <si>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</si>
  <si>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</si>
  <si>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</si>
  <si>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</si>
  <si>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</si>
  <si>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</si>
  <si>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</si>
  <si>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</si>
  <si>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</si>
  <si>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</si>
  <si>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</si>
  <si>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</si>
  <si>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</si>
  <si>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</si>
  <si>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</si>
  <si>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</si>
  <si>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</si>
  <si>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</si>
  <si>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</si>
  <si>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</si>
  <si>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</si>
  <si>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</si>
  <si>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</si>
  <si>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</si>
  <si>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</si>
  <si>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</si>
  <si>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</si>
  <si>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</si>
  <si>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</si>
  <si>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</si>
  <si>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</si>
  <si>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</si>
  <si>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</si>
  <si>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</si>
  <si>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</si>
  <si>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</si>
  <si>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</si>
  <si>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</si>
  <si>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</si>
  <si>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</si>
  <si>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</si>
  <si>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</si>
  <si>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</si>
  <si>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</si>
  <si>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</si>
  <si>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</si>
  <si>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</si>
  <si>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</si>
  <si>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</si>
  <si>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</si>
  <si>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</si>
  <si>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</si>
  <si>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</si>
  <si>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</si>
  <si>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</si>
  <si>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</si>
  <si>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</si>
  <si>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</si>
  <si>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</si>
  <si>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</si>
  <si>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</si>
  <si>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</si>
  <si>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</si>
  <si>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</si>
  <si>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</si>
  <si>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</si>
  <si>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</si>
  <si>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</si>
  <si>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</si>
  <si>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</si>
  <si>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</si>
  <si>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</si>
  <si>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</si>
  <si>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</si>
  <si>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</si>
  <si>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</si>
  <si>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</si>
  <si>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</si>
  <si>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</si>
  <si>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</si>
  <si>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</si>
  <si>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</si>
  <si>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</si>
  <si>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</si>
  <si>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</si>
  <si>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</si>
  <si>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</si>
  <si>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</si>
  <si>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</si>
  <si>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</si>
  <si>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</si>
  <si>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</si>
  <si>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</si>
  <si>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</si>
  <si>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</si>
  <si>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</si>
  <si>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</si>
  <si>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</si>
  <si>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</si>
  <si>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</si>
  <si>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</si>
  <si>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</si>
  <si>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</si>
  <si>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</si>
  <si>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</si>
  <si>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</si>
  <si>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</si>
  <si>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</si>
  <si>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</si>
  <si>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</si>
  <si>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</si>
  <si>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</si>
  <si>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</si>
  <si>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</si>
  <si>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</si>
  <si>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</si>
  <si>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</si>
  <si>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</si>
  <si>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</si>
  <si>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</si>
  <si>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</si>
  <si>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</si>
  <si>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</si>
  <si>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</si>
  <si>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</si>
  <si>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</si>
  <si>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</si>
  <si>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</si>
  <si>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</si>
  <si>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</si>
  <si>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</si>
  <si>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</si>
  <si>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</si>
  <si>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</si>
  <si>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</si>
  <si>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</si>
  <si>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</si>
  <si>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</si>
  <si>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</si>
  <si>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</si>
  <si>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</si>
  <si>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</si>
  <si>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</si>
  <si>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</si>
  <si>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</si>
  <si>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</si>
  <si>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</si>
  <si>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</si>
  <si>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</si>
  <si>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</si>
  <si>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</si>
  <si>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</si>
  <si>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</si>
  <si>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</si>
  <si>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</si>
  <si>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</si>
  <si>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</si>
  <si>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</si>
  <si>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</si>
  <si>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</si>
  <si>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</si>
  <si>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</si>
  <si>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</si>
  <si>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</si>
  <si>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</si>
  <si>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</si>
  <si>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</si>
  <si>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</si>
  <si>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</si>
  <si>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</si>
  <si>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</si>
  <si>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</si>
  <si>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</si>
  <si>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</si>
  <si>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</si>
  <si>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</si>
  <si>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</si>
  <si>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</si>
  <si>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</si>
  <si>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</si>
  <si>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</si>
  <si>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</si>
  <si>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</si>
  <si>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</si>
  <si>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</si>
  <si>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</si>
  <si>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</si>
  <si>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</si>
  <si>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</si>
  <si>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</si>
  <si>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</si>
  <si>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</si>
  <si>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</si>
  <si>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</si>
  <si>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</si>
  <si>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</si>
  <si>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</si>
  <si>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</si>
  <si>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</si>
  <si>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</si>
  <si>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</si>
  <si>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</si>
  <si>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</si>
  <si>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</si>
  <si>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</si>
  <si>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</si>
  <si>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</si>
  <si>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</si>
  <si>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</si>
  <si>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</si>
  <si>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</si>
  <si>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</si>
  <si>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</si>
  <si>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</si>
  <si>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</si>
  <si>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</si>
  <si>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</si>
  <si>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</si>
  <si>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</si>
  <si>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</si>
  <si>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</si>
  <si>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</si>
  <si>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</si>
  <si>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</si>
  <si>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</si>
  <si>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</si>
  <si>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</si>
  <si>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</si>
  <si>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</si>
  <si>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</si>
  <si>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</si>
  <si>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</si>
  <si>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</si>
  <si>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</si>
  <si>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</si>
  <si>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</si>
  <si>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</si>
  <si>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</si>
  <si>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</si>
  <si>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</si>
  <si>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</si>
  <si>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</si>
  <si>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</si>
  <si>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</si>
  <si>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</si>
  <si>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</si>
  <si>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</si>
  <si>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</si>
  <si>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</si>
  <si>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</si>
  <si>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</si>
  <si>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</si>
  <si>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</si>
  <si>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</si>
  <si>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</si>
  <si>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</si>
  <si>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</si>
  <si>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</si>
  <si>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</si>
  <si>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</si>
  <si>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</si>
  <si>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</si>
  <si>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</si>
  <si>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</si>
  <si>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</si>
  <si>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</si>
  <si>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</si>
  <si>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</si>
  <si>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</si>
  <si>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</si>
  <si>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</si>
  <si>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</si>
  <si>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</si>
  <si>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</si>
  <si>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</si>
  <si>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</si>
  <si>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</si>
  <si>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</si>
  <si>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</si>
  <si>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</si>
  <si>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</si>
  <si>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</si>
  <si>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</si>
  <si>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</si>
  <si>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</si>
  <si>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</si>
  <si>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</si>
  <si>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</si>
  <si>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</si>
  <si>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</si>
  <si>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</si>
  <si>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</si>
  <si>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</si>
  <si>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</si>
  <si>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</si>
  <si>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</si>
  <si>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</si>
  <si>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</si>
  <si>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</si>
  <si>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</si>
  <si>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</si>
  <si>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</si>
  <si>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</si>
  <si>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</si>
  <si>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</si>
  <si>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</si>
  <si>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</si>
  <si>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</si>
  <si>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</si>
  <si>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</si>
  <si>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</si>
  <si>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</si>
  <si>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</si>
  <si>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</si>
  <si>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</si>
  <si>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</si>
  <si>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</si>
  <si>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</si>
  <si>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</si>
  <si>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</si>
  <si>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</si>
  <si>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</si>
  <si>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</si>
  <si>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</si>
  <si>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</si>
  <si>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</si>
  <si>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</si>
  <si>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</si>
  <si>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</si>
  <si>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</si>
  <si>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</si>
  <si>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</si>
  <si>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</si>
  <si>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</si>
  <si>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</si>
  <si>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</si>
  <si>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</si>
  <si>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</si>
  <si>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</si>
  <si>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</si>
  <si>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</si>
  <si>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</si>
  <si>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</si>
  <si>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</si>
  <si>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</si>
  <si>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</si>
  <si>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</si>
  <si>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</si>
  <si>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</si>
  <si>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</si>
  <si>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</si>
  <si>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</si>
  <si>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</si>
  <si>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</si>
  <si>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</si>
  <si>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</si>
  <si>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</si>
  <si>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</si>
  <si>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</si>
  <si>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</si>
  <si>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</si>
  <si>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</si>
  <si>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</si>
  <si>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</si>
  <si>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</si>
  <si>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</si>
  <si>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</si>
  <si>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</si>
  <si>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</si>
  <si>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</si>
  <si>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</si>
  <si>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</si>
  <si>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</si>
  <si>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</si>
  <si>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</si>
  <si>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</si>
  <si>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</si>
  <si>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</si>
  <si>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</si>
  <si>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</si>
  <si>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</si>
  <si>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</si>
  <si>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</si>
  <si>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</si>
  <si>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</si>
  <si>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</si>
  <si>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</si>
  <si>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</si>
  <si>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</si>
  <si>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</si>
  <si>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</si>
  <si>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</si>
  <si>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</si>
  <si>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</si>
  <si>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</si>
  <si>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</si>
  <si>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</si>
  <si>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</si>
  <si>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</si>
  <si>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</si>
  <si>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</si>
  <si>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</si>
  <si>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</si>
  <si>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</si>
  <si>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</si>
  <si>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</si>
  <si>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</si>
  <si>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</si>
  <si>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</si>
  <si>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</si>
  <si>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</si>
  <si>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</si>
  <si>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</si>
  <si>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</si>
  <si>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</si>
  <si>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</si>
  <si>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</si>
  <si>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</si>
  <si>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</si>
  <si>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</si>
  <si>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</si>
  <si>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</si>
  <si>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</si>
  <si>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</si>
  <si>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</si>
  <si>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</si>
  <si>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</si>
  <si>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</si>
  <si>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</si>
  <si>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</si>
  <si>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</si>
  <si>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</si>
  <si>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</si>
  <si>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</si>
  <si>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</si>
  <si>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</si>
  <si>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</si>
  <si>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</si>
  <si>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</si>
  <si>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</si>
  <si>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</si>
  <si>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</si>
  <si>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</si>
  <si>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</si>
  <si>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</si>
  <si>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</si>
  <si>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</si>
  <si>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</si>
  <si>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</si>
  <si>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</si>
  <si>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</si>
  <si>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</si>
  <si>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</si>
  <si>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</si>
  <si>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</si>
  <si>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</si>
  <si>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</si>
  <si>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</si>
  <si>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</si>
  <si>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</si>
  <si>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</si>
  <si>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</si>
  <si>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</si>
  <si>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</si>
  <si>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</si>
  <si>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</si>
  <si>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</si>
  <si>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</si>
  <si>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</si>
  <si>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</si>
  <si>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</si>
  <si>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</si>
  <si>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</si>
  <si>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</si>
  <si>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</si>
  <si>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</si>
  <si>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</si>
  <si>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</si>
  <si>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</si>
  <si>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</si>
  <si>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</si>
  <si>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</si>
  <si>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</si>
  <si>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</si>
  <si>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</si>
  <si>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</si>
  <si>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</si>
  <si>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</si>
  <si>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</si>
  <si>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</si>
  <si>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</si>
  <si>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</si>
  <si>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</si>
  <si>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</si>
  <si>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</si>
  <si>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</si>
  <si>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</si>
  <si>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</si>
  <si>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</si>
  <si>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</si>
  <si>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</si>
  <si>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</si>
  <si>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</si>
  <si>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</si>
  <si>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</si>
  <si>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</si>
  <si>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</si>
  <si>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</si>
  <si>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</si>
  <si>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</si>
  <si>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</si>
  <si>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</si>
  <si>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</si>
  <si>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</si>
  <si>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</si>
  <si>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</si>
  <si>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</si>
  <si>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</si>
  <si>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</si>
  <si>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</si>
  <si>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</si>
  <si>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</si>
  <si>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</si>
  <si>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</si>
  <si>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</si>
  <si>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</si>
  <si>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</si>
  <si>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</si>
  <si>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</si>
  <si>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</si>
  <si>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</si>
  <si>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</si>
  <si>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</si>
  <si>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</si>
  <si>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</si>
  <si>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</si>
  <si>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</si>
  <si>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</si>
  <si>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</si>
  <si>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</si>
  <si>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</si>
  <si>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</si>
  <si>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</si>
  <si>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</si>
  <si>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</si>
  <si>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</si>
  <si>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</si>
  <si>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</si>
  <si>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</si>
  <si>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</si>
  <si>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</si>
  <si>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</si>
  <si>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</si>
  <si>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</si>
  <si>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</si>
  <si>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</si>
  <si>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</si>
  <si>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</si>
  <si>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</si>
  <si>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</si>
  <si>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</si>
  <si>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</si>
  <si>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</si>
  <si>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</si>
  <si>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</si>
  <si>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</si>
  <si>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</si>
  <si>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</si>
  <si>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</si>
  <si>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</si>
  <si>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</si>
  <si>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</si>
  <si>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</si>
  <si>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</si>
  <si>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</si>
  <si>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</si>
  <si>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</si>
  <si>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</si>
  <si>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</si>
  <si>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</si>
  <si>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</si>
  <si>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</si>
  <si>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</si>
  <si>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</si>
  <si>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</si>
  <si>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</si>
  <si>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</si>
  <si>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</si>
  <si>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</si>
  <si>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</si>
  <si>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</si>
  <si>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</si>
  <si>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</si>
  <si>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</si>
  <si>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</si>
  <si>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</si>
  <si>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</si>
  <si>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</si>
  <si>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</si>
  <si>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</si>
  <si>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</si>
  <si>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</si>
  <si>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</si>
  <si>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</si>
  <si>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</si>
  <si>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</si>
  <si>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</si>
  <si>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</si>
  <si>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</si>
  <si>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</si>
  <si>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</si>
  <si>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</si>
  <si>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</si>
  <si>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</si>
  <si>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</si>
  <si>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</si>
  <si>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</si>
  <si>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</si>
  <si>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</si>
  <si>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</si>
  <si>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</si>
  <si>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</si>
  <si>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</si>
  <si>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</si>
  <si>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</si>
  <si>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</si>
  <si>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</si>
  <si>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</si>
  <si>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</si>
  <si>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</si>
  <si>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</si>
  <si>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</si>
  <si>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</si>
  <si>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</si>
  <si>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</si>
  <si>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</si>
  <si>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</si>
  <si>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</si>
  <si>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</si>
  <si>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</si>
  <si>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</si>
  <si>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</si>
  <si>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</si>
  <si>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</si>
  <si>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</si>
  <si>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</si>
  <si>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</si>
  <si>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</si>
  <si>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</si>
  <si>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</si>
  <si>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</si>
  <si>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</si>
  <si>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</si>
  <si>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</si>
  <si>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</si>
  <si>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</si>
  <si>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</si>
  <si>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</si>
  <si>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</si>
  <si>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</si>
  <si>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</si>
  <si>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</si>
  <si>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</si>
  <si>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</si>
  <si>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</si>
  <si>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</si>
  <si>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</si>
  <si>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</si>
  <si>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</si>
  <si>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</si>
  <si>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</si>
  <si>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</si>
  <si>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</si>
  <si>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</si>
  <si>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</si>
  <si>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</si>
  <si>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</si>
  <si>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</si>
  <si>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</si>
  <si>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</si>
  <si>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</si>
  <si>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</si>
  <si>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</si>
  <si>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</si>
  <si>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</si>
  <si>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</si>
  <si>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</si>
  <si>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</si>
  <si>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</si>
  <si>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</si>
  <si>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</si>
  <si>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</si>
  <si>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</si>
  <si>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</si>
  <si>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</si>
  <si>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</si>
  <si>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</si>
  <si>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</si>
  <si>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</si>
  <si>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</si>
  <si>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</si>
  <si>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</si>
  <si>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</si>
  <si>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</si>
  <si>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</si>
  <si>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</si>
  <si>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</si>
  <si>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</si>
  <si>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</si>
  <si>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</si>
  <si>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</si>
  <si>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</si>
  <si>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</si>
  <si>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</si>
  <si>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</si>
  <si>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</si>
  <si>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</si>
  <si>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</si>
  <si>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</si>
  <si>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</si>
  <si>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</si>
  <si>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</si>
  <si>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</si>
  <si>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</si>
  <si>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</si>
  <si>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</si>
  <si>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</si>
  <si>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</si>
  <si>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</si>
  <si>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</si>
  <si>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</si>
  <si>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</si>
  <si>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</si>
  <si>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</si>
  <si>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</si>
  <si>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</si>
  <si>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</si>
  <si>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</si>
  <si>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</si>
  <si>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</si>
  <si>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</si>
  <si>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</si>
  <si>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</si>
  <si>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</si>
  <si>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</si>
  <si>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</si>
  <si>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</si>
  <si>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</si>
  <si>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</si>
  <si>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</si>
  <si>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</si>
  <si>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</si>
  <si>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</si>
  <si>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</si>
  <si>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</si>
  <si>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</si>
  <si>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</si>
  <si>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</si>
  <si>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</si>
  <si>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</si>
  <si>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</si>
  <si>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</si>
  <si>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</si>
  <si>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</si>
  <si>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</si>
  <si>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</si>
  <si>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</si>
  <si>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</si>
  <si>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</si>
  <si>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</si>
  <si>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</si>
  <si>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</si>
  <si>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</si>
  <si>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</si>
  <si>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</si>
  <si>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</si>
  <si>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</si>
  <si>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</si>
  <si>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</si>
  <si>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</si>
  <si>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</si>
  <si>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</si>
  <si>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</si>
  <si>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</si>
  <si>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</si>
  <si>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</si>
  <si>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</si>
  <si>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</si>
  <si>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</si>
  <si>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</si>
  <si>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</si>
  <si>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</si>
  <si>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</si>
  <si>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</si>
  <si>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</si>
  <si>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</si>
  <si>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</si>
  <si>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</si>
  <si>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</si>
  <si>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</si>
  <si>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</si>
  <si>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</si>
  <si>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</si>
  <si>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</si>
  <si>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</si>
  <si>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</si>
  <si>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</si>
  <si>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</si>
  <si>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</si>
  <si>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</si>
  <si>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</si>
  <si>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</si>
  <si>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</si>
  <si>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</si>
  <si>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</si>
  <si>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</si>
  <si>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</si>
  <si>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</si>
  <si>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</si>
  <si>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</si>
  <si>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</si>
  <si>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</si>
  <si>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</si>
  <si>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</si>
  <si>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</si>
  <si>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</si>
  <si>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</si>
  <si>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</si>
  <si>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</si>
  <si>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</si>
  <si>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</si>
  <si>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</si>
  <si>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</si>
  <si>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</si>
  <si>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</si>
  <si>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</si>
  <si>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</si>
  <si>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</si>
  <si>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</si>
  <si>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</si>
  <si>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</si>
  <si>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</si>
  <si>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</si>
  <si>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</si>
  <si>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</si>
  <si>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</si>
  <si>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</si>
  <si>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</si>
  <si>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</si>
  <si>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</si>
  <si>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</si>
  <si>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</si>
  <si>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</si>
  <si>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</si>
  <si>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</si>
  <si>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</si>
  <si>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</si>
  <si>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</si>
  <si>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</si>
  <si>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</si>
  <si>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</si>
  <si>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</si>
  <si>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</si>
  <si>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</si>
  <si>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</si>
  <si>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</si>
  <si>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</si>
  <si>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</si>
  <si>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</si>
  <si>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</si>
  <si>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</si>
  <si>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</si>
  <si>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</si>
  <si>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</si>
  <si>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</si>
  <si>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</si>
  <si>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</si>
  <si>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</si>
  <si>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</si>
  <si>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</si>
  <si>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</si>
  <si>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</si>
  <si>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</si>
  <si>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</si>
  <si>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</si>
  <si>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</si>
  <si>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</si>
  <si>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</si>
  <si>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</si>
  <si>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</si>
  <si>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</si>
  <si>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</si>
  <si>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</si>
  <si>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</si>
  <si>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</si>
  <si>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</si>
  <si>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</si>
  <si>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</si>
  <si>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</si>
  <si>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</si>
  <si>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</si>
  <si>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</si>
  <si>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</si>
  <si>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</si>
  <si>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</si>
  <si>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</si>
  <si>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</si>
  <si>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</si>
  <si>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</si>
  <si>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</si>
  <si>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</si>
  <si>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</si>
  <si>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</si>
  <si>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</si>
  <si>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</si>
  <si>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</si>
  <si>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</si>
  <si>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</si>
  <si>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</si>
  <si>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</si>
  <si>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</si>
  <si>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</si>
  <si>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</si>
  <si>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</si>
  <si>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</si>
  <si>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</si>
  <si>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</si>
  <si>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</si>
  <si>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</si>
  <si>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</si>
  <si>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</si>
  <si>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</si>
  <si>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</si>
  <si>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</si>
  <si>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</si>
  <si>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</si>
  <si>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</si>
  <si>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</si>
  <si>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</si>
  <si>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</si>
  <si>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</si>
  <si>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</si>
  <si>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</si>
  <si>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</si>
  <si>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</si>
  <si>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</si>
  <si>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</si>
  <si>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</si>
  <si>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</si>
  <si>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</si>
  <si>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</si>
  <si>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</si>
  <si>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</si>
  <si>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</si>
  <si>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</si>
  <si>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</si>
  <si>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</si>
  <si>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</si>
  <si>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</si>
  <si>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</si>
  <si>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</si>
  <si>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</si>
  <si>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</si>
  <si>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</si>
  <si>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</si>
  <si>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</si>
  <si>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</si>
  <si>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</si>
  <si>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</si>
  <si>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</si>
  <si>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</si>
  <si>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</si>
  <si>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</si>
  <si>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</si>
  <si>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</si>
  <si>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</si>
  <si>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</si>
  <si>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</si>
  <si>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</si>
  <si>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</si>
  <si>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</si>
  <si>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</si>
  <si>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</si>
  <si>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</si>
  <si>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</si>
  <si>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</si>
  <si>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</si>
  <si>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</si>
  <si>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</si>
  <si>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</si>
  <si>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</si>
  <si>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</si>
  <si>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</si>
  <si>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</si>
  <si>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</si>
  <si>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</si>
  <si>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</si>
  <si>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</si>
  <si>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</si>
  <si>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</si>
  <si>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</si>
  <si>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</si>
  <si>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</si>
  <si>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</si>
  <si>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</si>
  <si>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</si>
  <si>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</si>
  <si>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</si>
  <si>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</si>
  <si>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</si>
  <si>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</si>
  <si>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</si>
  <si>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</si>
  <si>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</si>
  <si>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</si>
  <si>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</si>
  <si>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</si>
  <si>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</si>
  <si>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</si>
  <si>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</si>
  <si>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</si>
  <si>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</si>
  <si>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</si>
  <si>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</si>
  <si>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</si>
  <si>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</si>
  <si>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</si>
  <si>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</si>
  <si>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</si>
  <si>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</si>
  <si>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</si>
  <si>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</si>
  <si>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</si>
  <si>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</si>
  <si>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</si>
  <si>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</si>
  <si>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</si>
  <si>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</si>
  <si>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</si>
  <si>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</si>
  <si>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</si>
  <si>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</si>
  <si>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</si>
  <si>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</si>
  <si>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</si>
  <si>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</si>
  <si>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</si>
  <si>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</si>
  <si>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</si>
  <si>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</si>
  <si>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</si>
  <si>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</si>
  <si>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</si>
  <si>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</si>
  <si>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</si>
  <si>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</si>
  <si>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</si>
  <si>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</si>
  <si>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</si>
  <si>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</si>
  <si>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</si>
  <si>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</si>
  <si>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</si>
  <si>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</si>
  <si>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</si>
  <si>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</si>
  <si>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</si>
  <si>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</si>
  <si>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</si>
  <si>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</si>
  <si>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</si>
  <si>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</si>
  <si>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</si>
  <si>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</si>
  <si>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</si>
  <si>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</si>
  <si>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</si>
  <si>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</si>
  <si>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</si>
  <si>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</si>
  <si>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</si>
  <si>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</si>
  <si>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</si>
  <si>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</si>
  <si>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</si>
  <si>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</si>
  <si>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</si>
  <si>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</si>
  <si>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</si>
  <si>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</si>
  <si>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</si>
  <si>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</si>
  <si>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</si>
  <si>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</si>
  <si>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</si>
  <si>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</si>
  <si>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</si>
  <si>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</si>
  <si>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</si>
  <si>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</si>
  <si>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</si>
  <si>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</si>
  <si>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</si>
  <si>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</si>
  <si>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</si>
  <si>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</si>
  <si>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</si>
  <si>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</si>
  <si>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</si>
  <si>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</si>
  <si>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</si>
  <si>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</si>
  <si>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</si>
  <si>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</si>
  <si>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</si>
  <si>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</si>
  <si>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</si>
  <si>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</si>
  <si>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</si>
  <si>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</si>
  <si>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</si>
  <si>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</si>
  <si>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</si>
  <si>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</si>
  <si>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</si>
  <si>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</si>
  <si>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</si>
  <si>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</si>
  <si>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</si>
  <si>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</si>
  <si>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</si>
  <si>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</si>
  <si>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</si>
  <si>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</si>
  <si>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</si>
  <si>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</si>
  <si>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</si>
  <si>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</si>
  <si>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</si>
  <si>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</si>
  <si>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</si>
  <si>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</si>
  <si>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</si>
  <si>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</si>
  <si>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</si>
  <si>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</si>
  <si>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</si>
  <si>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</si>
  <si>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</si>
  <si>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</si>
  <si>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</si>
  <si>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</si>
  <si>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</si>
  <si>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</si>
  <si>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</si>
  <si>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</si>
  <si>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</si>
  <si>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</si>
  <si>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</si>
  <si>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</si>
  <si>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</si>
  <si>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</si>
  <si>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</si>
  <si>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</si>
  <si>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</si>
  <si>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</si>
  <si>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</si>
  <si>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</si>
  <si>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</si>
  <si>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</si>
  <si>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</si>
  <si>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</si>
  <si>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</si>
  <si>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</si>
  <si>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</si>
  <si>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</si>
  <si>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</si>
  <si>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</si>
  <si>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</si>
  <si>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</si>
  <si>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</si>
  <si>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</si>
  <si>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</si>
  <si>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</si>
  <si>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</si>
  <si>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</si>
  <si>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</si>
  <si>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</si>
  <si>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</si>
  <si>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</si>
  <si>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</si>
  <si>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</si>
  <si>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</si>
  <si>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</si>
  <si>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</si>
  <si>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</si>
  <si>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</si>
  <si>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</si>
  <si>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</si>
  <si>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</si>
  <si>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</si>
  <si>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</si>
  <si>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</si>
  <si>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</si>
  <si>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</si>
  <si>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</si>
  <si>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</si>
  <si>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</si>
  <si>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</si>
  <si>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</si>
  <si>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</si>
  <si>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</si>
  <si>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</si>
  <si>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</si>
  <si>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</si>
  <si>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</si>
  <si>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</si>
  <si>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</si>
  <si>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</si>
  <si>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</si>
  <si>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</si>
  <si>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</si>
  <si>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</si>
  <si>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</si>
  <si>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</si>
  <si>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</si>
  <si>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</si>
  <si>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</si>
  <si>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</si>
  <si>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</si>
  <si>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</si>
  <si>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</si>
  <si>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</si>
  <si>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</si>
  <si>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</si>
  <si>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</si>
  <si>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</si>
  <si>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</si>
  <si>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</si>
  <si>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</si>
  <si>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</si>
  <si>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</si>
  <si>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</si>
  <si>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</si>
  <si>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</si>
  <si>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</si>
  <si>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</si>
  <si>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</si>
  <si>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</si>
  <si>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</si>
  <si>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</si>
  <si>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</si>
  <si>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</si>
  <si>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</si>
  <si>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</si>
  <si>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</si>
  <si>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</si>
  <si>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</si>
  <si>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</si>
  <si>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</si>
  <si>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</si>
  <si>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</si>
  <si>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</si>
  <si>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</si>
  <si>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</si>
  <si>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</si>
  <si>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</si>
  <si>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</si>
  <si>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</si>
  <si>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</si>
  <si>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</si>
  <si>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</si>
  <si>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</si>
  <si>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</si>
  <si>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</si>
  <si>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</si>
  <si>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</si>
  <si>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</si>
  <si>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</si>
  <si>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</si>
  <si>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</si>
  <si>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</si>
  <si>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</si>
  <si>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</si>
  <si>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</si>
  <si>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</si>
  <si>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</si>
  <si>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</si>
  <si>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</si>
  <si>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</si>
  <si>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</si>
  <si>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</si>
  <si>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</si>
  <si>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</si>
  <si>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</si>
  <si>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</si>
  <si>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</si>
  <si>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</si>
  <si>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</si>
  <si>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</si>
  <si>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</si>
  <si>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</si>
  <si>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</si>
  <si>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</si>
  <si>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</si>
  <si>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</si>
  <si>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</si>
  <si>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</si>
  <si>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</si>
  <si>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</si>
  <si>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</si>
  <si>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</si>
  <si>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</si>
  <si>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</si>
  <si>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</si>
  <si>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</si>
  <si>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</si>
  <si>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</si>
  <si>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</si>
  <si>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</si>
  <si>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</si>
  <si>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</si>
  <si>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</si>
  <si>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</si>
  <si>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</si>
  <si>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</si>
  <si>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</si>
  <si>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</si>
  <si>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</si>
  <si>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</si>
  <si>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</si>
  <si>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</si>
  <si>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</si>
  <si>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</si>
  <si>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</si>
  <si>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</si>
  <si>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</si>
  <si>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</si>
  <si>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</si>
  <si>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</si>
  <si>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</si>
  <si>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</si>
  <si>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</si>
  <si>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</si>
  <si>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</si>
  <si>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</si>
  <si>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</si>
  <si>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</si>
  <si>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</si>
  <si>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</si>
  <si>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</si>
  <si>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</si>
  <si>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</si>
  <si>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</si>
  <si>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</si>
  <si>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</si>
  <si>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</si>
  <si>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</si>
  <si>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</si>
  <si>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</si>
  <si>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</si>
  <si>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</si>
  <si>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</si>
  <si>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</si>
  <si>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</si>
  <si>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</si>
  <si>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</si>
  <si>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</si>
  <si>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</si>
  <si>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</si>
  <si>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</si>
  <si>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</si>
  <si>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</si>
  <si>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</si>
  <si>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</si>
  <si>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</si>
  <si>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</si>
  <si>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</si>
  <si>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</si>
  <si>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</si>
  <si>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</si>
  <si>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</si>
  <si>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</si>
  <si>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</si>
  <si>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</si>
  <si>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</si>
  <si>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</si>
  <si>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</si>
  <si>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</si>
  <si>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</si>
  <si>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</si>
  <si>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</si>
  <si>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</si>
  <si>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</si>
  <si>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</si>
  <si>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</si>
  <si>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</si>
  <si>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</si>
  <si>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</si>
  <si>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</si>
  <si>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</si>
  <si>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</si>
  <si>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</si>
  <si>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</si>
  <si>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</si>
  <si>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</si>
  <si>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</si>
  <si>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</si>
  <si>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</si>
  <si>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</si>
  <si>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</si>
  <si>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</si>
  <si>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</si>
  <si>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</si>
  <si>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</si>
  <si>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</si>
  <si>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</si>
  <si>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</si>
  <si>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</si>
  <si>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</si>
  <si>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</si>
  <si>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</si>
  <si>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</si>
  <si>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</si>
  <si>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</si>
  <si>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</si>
  <si>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</si>
  <si>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</si>
  <si>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</si>
  <si>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</si>
  <si>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</si>
  <si>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</si>
  <si>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</si>
  <si>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</si>
  <si>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</si>
  <si>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</si>
  <si>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</si>
  <si>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</si>
  <si>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</si>
  <si>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</si>
  <si>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</si>
  <si>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</si>
  <si>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</si>
  <si>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</si>
  <si>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</si>
  <si>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</si>
  <si>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</si>
  <si>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</si>
  <si>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</si>
  <si>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</si>
  <si>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</si>
  <si>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</si>
  <si>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</si>
  <si>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</si>
  <si>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</si>
  <si>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</si>
  <si>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</si>
  <si>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</si>
  <si>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</si>
  <si>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</si>
  <si>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</si>
  <si>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</si>
  <si>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</si>
  <si>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</si>
  <si>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</si>
  <si>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</si>
  <si>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</si>
  <si>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</si>
  <si>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</si>
  <si>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</si>
  <si>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</si>
  <si>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</si>
  <si>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</si>
  <si>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</si>
  <si>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</si>
  <si>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</si>
  <si>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</si>
  <si>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</si>
  <si>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</si>
  <si>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</si>
  <si>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</si>
  <si>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</si>
  <si>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</si>
  <si>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</si>
  <si>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</si>
  <si>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</si>
  <si>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</si>
  <si>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</si>
  <si>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</si>
  <si>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</si>
  <si>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</si>
  <si>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</si>
  <si>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</si>
  <si>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</si>
  <si>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</si>
  <si>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</si>
  <si>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</si>
  <si>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</si>
  <si>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</si>
  <si>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</si>
  <si>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</si>
  <si>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</si>
  <si>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</si>
  <si>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</si>
  <si>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</si>
  <si>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</si>
  <si>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</si>
  <si>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</si>
  <si>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</si>
  <si>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</si>
  <si>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</si>
  <si>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</si>
  <si>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</si>
  <si>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</si>
  <si>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</si>
  <si>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</si>
  <si>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</si>
  <si>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</si>
  <si>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</si>
  <si>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</si>
  <si>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</si>
  <si>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</si>
  <si>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</si>
  <si>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</si>
  <si>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</si>
  <si>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</si>
  <si>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</si>
  <si>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</si>
  <si>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</si>
  <si>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</si>
  <si>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</si>
  <si>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</si>
  <si>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</si>
  <si>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</si>
  <si>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</si>
  <si>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</si>
  <si>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</si>
  <si>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</si>
  <si>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</si>
  <si>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</si>
  <si>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</si>
  <si>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</si>
  <si>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</si>
  <si>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</si>
  <si>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</si>
  <si>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</si>
  <si>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</si>
  <si>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</si>
  <si>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</si>
  <si>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</si>
  <si>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</si>
  <si>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</si>
  <si>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</si>
  <si>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</si>
  <si>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</si>
  <si>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</si>
  <si>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</si>
  <si>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</si>
  <si>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</si>
  <si>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</si>
  <si>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</si>
  <si>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</si>
  <si>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</si>
  <si>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</si>
  <si>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</si>
  <si>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</si>
  <si>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</si>
  <si>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</si>
  <si>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</si>
  <si>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</si>
  <si>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</si>
  <si>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</si>
  <si>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</si>
  <si>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</si>
  <si>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</si>
  <si>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</si>
  <si>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</si>
  <si>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</si>
  <si>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</si>
  <si>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</si>
  <si>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</si>
  <si>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</si>
  <si>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</si>
  <si>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</si>
  <si>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</si>
  <si>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</si>
  <si>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</si>
  <si>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</si>
  <si>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</si>
  <si>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</si>
  <si>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</si>
  <si>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</si>
  <si>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</si>
  <si>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</si>
  <si>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</si>
  <si>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</si>
  <si>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</si>
  <si>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</si>
  <si>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</si>
  <si>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</si>
  <si>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</si>
  <si>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</si>
  <si>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</si>
  <si>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</si>
  <si>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</si>
  <si>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</si>
  <si>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</si>
  <si>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</si>
  <si>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</si>
  <si>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</si>
  <si>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</si>
  <si>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</si>
  <si>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</si>
  <si>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</si>
  <si>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</si>
  <si>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</si>
  <si>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</si>
  <si>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</si>
  <si>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</si>
  <si>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</si>
  <si>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</si>
  <si>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</si>
  <si>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</si>
  <si>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</si>
  <si>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</si>
  <si>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</si>
  <si>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</si>
  <si>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</si>
  <si>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</si>
  <si>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</si>
  <si>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</si>
  <si>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</si>
  <si>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</si>
  <si>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</si>
  <si>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</si>
  <si>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</si>
  <si>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</si>
  <si>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</si>
  <si>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</si>
  <si>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</si>
  <si>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</si>
  <si>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</si>
  <si>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</si>
  <si>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</si>
  <si>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</si>
  <si>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</si>
  <si>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</si>
  <si>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</si>
  <si>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</si>
  <si>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</si>
  <si>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</si>
  <si>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</si>
  <si>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</si>
  <si>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</si>
  <si>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</si>
  <si>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</si>
  <si>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</si>
  <si>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</si>
  <si>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</si>
  <si>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</si>
  <si>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</si>
  <si>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</si>
  <si>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</si>
  <si>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</si>
  <si>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</si>
  <si>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</si>
  <si>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</si>
  <si>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</si>
  <si>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</si>
  <si>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</si>
  <si>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</si>
  <si>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</si>
  <si>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</si>
  <si>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</si>
  <si>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</si>
  <si>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</si>
  <si>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</si>
  <si>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</si>
  <si>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</si>
  <si>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</si>
  <si>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</si>
  <si>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</si>
  <si>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</si>
  <si>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</si>
  <si>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</si>
  <si>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</si>
  <si>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</si>
  <si>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</si>
  <si>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</si>
  <si>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</si>
  <si>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</si>
  <si>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</si>
  <si>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</si>
  <si>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</si>
  <si>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</si>
  <si>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</si>
  <si>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</si>
  <si>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</si>
  <si>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</si>
  <si>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</si>
  <si>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</si>
  <si>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</si>
  <si>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</si>
  <si>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</si>
  <si>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</si>
  <si>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</si>
  <si>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</si>
  <si>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</si>
  <si>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</si>
  <si>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</si>
  <si>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</si>
  <si>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</si>
  <si>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</si>
  <si>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</si>
  <si>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</si>
  <si>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</si>
  <si>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</si>
  <si>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</si>
  <si>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</si>
  <si>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</si>
  <si>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</si>
  <si>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</si>
  <si>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</si>
  <si>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</si>
  <si>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</si>
  <si>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</si>
  <si>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</si>
  <si>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</si>
  <si>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</si>
  <si>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</si>
  <si>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</si>
  <si>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</si>
  <si>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</si>
  <si>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</si>
  <si>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</si>
  <si>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</si>
  <si>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</si>
  <si>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</si>
  <si>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</si>
  <si>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</si>
  <si>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</si>
  <si>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</si>
  <si>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</si>
  <si>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</si>
  <si>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</si>
  <si>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</si>
  <si>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</si>
  <si>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</si>
  <si>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</si>
  <si>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</si>
  <si>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</si>
  <si>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</si>
  <si>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</si>
  <si>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</si>
  <si>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</si>
  <si>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</si>
  <si>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</si>
  <si>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</si>
  <si>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</si>
  <si>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</si>
  <si>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</si>
  <si>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</si>
  <si>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</si>
  <si>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</si>
  <si>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</si>
  <si>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</si>
  <si>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</si>
  <si>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</si>
  <si>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</si>
  <si>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</si>
  <si>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</si>
  <si>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</si>
  <si>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</si>
  <si>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</si>
  <si>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</si>
  <si>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</si>
  <si>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</si>
  <si>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</si>
  <si>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</si>
  <si>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</si>
  <si>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</si>
  <si>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</si>
  <si>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</si>
  <si>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</si>
  <si>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</si>
  <si>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</si>
  <si>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</si>
  <si>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</si>
  <si>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</si>
  <si>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</si>
  <si>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</si>
  <si>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</si>
  <si>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</si>
  <si>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</si>
  <si>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</si>
  <si>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</si>
  <si>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</si>
  <si>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</si>
  <si>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</si>
  <si>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</si>
  <si>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</si>
  <si>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</si>
  <si>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</si>
  <si>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</si>
  <si>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</si>
  <si>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</si>
  <si>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</si>
  <si>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</si>
  <si>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</si>
  <si>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</si>
  <si>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</si>
  <si>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</si>
  <si>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</si>
  <si>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</si>
  <si>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</si>
  <si>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</si>
  <si>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</si>
  <si>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</si>
  <si>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</si>
  <si>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</si>
  <si>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</si>
  <si>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</si>
  <si>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</si>
  <si>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</si>
  <si>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</si>
  <si>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</si>
  <si>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</si>
  <si>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</si>
  <si>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</si>
  <si>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</si>
  <si>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</si>
  <si>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</si>
  <si>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</si>
  <si>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</si>
  <si>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</si>
  <si>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</si>
  <si>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</si>
  <si>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</si>
  <si>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</si>
  <si>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</si>
  <si>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</si>
  <si>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</si>
  <si>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</si>
  <si>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</si>
  <si>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</si>
  <si>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</si>
  <si>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</si>
  <si>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</si>
  <si>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</si>
  <si>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</si>
  <si>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</si>
  <si>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</si>
  <si>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</si>
  <si>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</si>
  <si>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</si>
  <si>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</si>
  <si>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</si>
  <si>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</si>
  <si>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</si>
  <si>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</si>
  <si>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</si>
  <si>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</si>
  <si>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</si>
  <si>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</si>
  <si>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</si>
  <si>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</si>
  <si>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</si>
  <si>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</si>
  <si>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</si>
  <si>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</si>
  <si>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</si>
  <si>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</si>
  <si>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</si>
  <si>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</si>
  <si>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</si>
  <si>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</si>
  <si>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</si>
  <si>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</si>
  <si>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</si>
  <si>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</si>
  <si>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</si>
  <si>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</si>
  <si>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</si>
  <si>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</si>
  <si>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</si>
  <si>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</si>
  <si>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</si>
  <si>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</si>
  <si>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</si>
  <si>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</si>
  <si>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</si>
  <si>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</si>
  <si>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</si>
  <si>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</si>
  <si>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</si>
  <si>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</si>
  <si>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</si>
  <si>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</si>
  <si>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</si>
  <si>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</si>
  <si>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</si>
  <si>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</si>
  <si>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</si>
  <si>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</si>
  <si>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</si>
  <si>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</si>
  <si>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</si>
  <si>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</si>
  <si>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</si>
  <si>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</si>
  <si>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</si>
  <si>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</si>
  <si>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</si>
  <si>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</si>
  <si>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</si>
  <si>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</si>
  <si>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</si>
  <si>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</si>
  <si>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</si>
  <si>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</si>
  <si>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</si>
  <si>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</si>
  <si>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</si>
  <si>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</si>
  <si>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</si>
  <si>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</si>
  <si>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</si>
  <si>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</si>
  <si>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</si>
  <si>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</si>
  <si>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</si>
  <si>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</si>
  <si>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</si>
  <si>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</si>
  <si>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</si>
  <si>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</si>
  <si>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</si>
  <si>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</si>
  <si>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</si>
  <si>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</si>
  <si>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</si>
  <si>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</si>
  <si>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</si>
  <si>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</si>
  <si>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</si>
  <si>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</si>
  <si>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</si>
  <si>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</si>
  <si>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</si>
  <si>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</si>
  <si>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</si>
  <si>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</si>
  <si>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</si>
  <si>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</si>
  <si>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</si>
  <si>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</si>
  <si>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</si>
  <si>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</si>
  <si>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</si>
  <si>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</si>
  <si>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</si>
  <si>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</si>
  <si>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</si>
  <si>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</si>
  <si>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</si>
  <si>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</si>
  <si>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</si>
  <si>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</si>
  <si>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</si>
  <si>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</si>
  <si>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</si>
  <si>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</si>
  <si>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</si>
  <si>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</si>
  <si>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</si>
  <si>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</si>
  <si>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</si>
  <si>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</si>
  <si>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</si>
  <si>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</si>
  <si>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</si>
  <si>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</si>
  <si>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</si>
  <si>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</si>
  <si>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</si>
  <si>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</si>
  <si>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</si>
  <si>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</si>
  <si>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</si>
  <si>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</si>
  <si>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</si>
  <si>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</si>
  <si>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</si>
  <si>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</si>
  <si>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</si>
  <si>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</si>
  <si>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</si>
  <si>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</si>
  <si>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</si>
  <si>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</si>
  <si>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</si>
  <si>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</si>
  <si>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</si>
  <si>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</si>
  <si>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</si>
  <si>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</si>
  <si>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</si>
  <si>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</si>
  <si>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</si>
  <si>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</si>
  <si>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</si>
  <si>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</si>
  <si>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</si>
  <si>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</si>
  <si>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</si>
  <si>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</si>
  <si>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</si>
  <si>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</si>
  <si>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</si>
  <si>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</si>
  <si>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</si>
  <si>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</si>
  <si>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</si>
  <si>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</si>
  <si>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</si>
  <si>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</si>
  <si>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</si>
  <si>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</si>
  <si>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</si>
  <si>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</si>
  <si>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</si>
  <si>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</si>
  <si>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</si>
  <si>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</si>
  <si>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</si>
  <si>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</si>
  <si>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</si>
  <si>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</si>
  <si>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</si>
  <si>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</si>
  <si>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</si>
  <si>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</si>
  <si>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</si>
  <si>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</si>
  <si>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</si>
  <si>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</si>
  <si>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</si>
  <si>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</si>
  <si>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</si>
  <si>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</si>
  <si>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</si>
  <si>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</si>
  <si>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</si>
  <si>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</si>
  <si>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</si>
  <si>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</si>
  <si>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</si>
  <si>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</si>
  <si>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</si>
  <si>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</si>
  <si>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</si>
  <si>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</si>
  <si>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</si>
  <si>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</si>
  <si>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</si>
  <si>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</si>
  <si>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</si>
  <si>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</si>
  <si>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</si>
  <si>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</si>
  <si>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</si>
  <si>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</si>
  <si>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</si>
  <si>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</si>
  <si>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</si>
  <si>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</si>
  <si>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</si>
  <si>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</si>
  <si>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</si>
  <si>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</si>
  <si>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</si>
  <si>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</si>
  <si>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</si>
  <si>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</si>
  <si>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</si>
  <si>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</si>
  <si>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</si>
  <si>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</si>
  <si>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</si>
  <si>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</si>
  <si>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</si>
  <si>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</si>
  <si>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</si>
  <si>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</si>
  <si>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</si>
  <si>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</si>
  <si>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</si>
  <si>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</si>
  <si>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</si>
  <si>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</si>
  <si>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</si>
  <si>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</si>
  <si>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</si>
  <si>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</si>
  <si>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</si>
  <si>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</si>
  <si>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</si>
  <si>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</si>
  <si>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</si>
  <si>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</si>
  <si>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</si>
  <si>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</si>
  <si>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</si>
  <si>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</si>
  <si>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</si>
  <si>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</si>
  <si>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</si>
  <si>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</si>
  <si>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</si>
  <si>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</si>
  <si>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</si>
  <si>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</si>
  <si>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</si>
  <si>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</si>
  <si>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</si>
  <si>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</si>
  <si>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</si>
  <si>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</si>
  <si>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</si>
  <si>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</si>
  <si>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</si>
  <si>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</si>
  <si>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</si>
  <si>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</si>
  <si>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</si>
  <si>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</si>
  <si>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</si>
  <si>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</si>
  <si>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</si>
  <si>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</si>
  <si>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</si>
  <si>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</si>
  <si>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</si>
  <si>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</si>
  <si>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</si>
  <si>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</si>
  <si>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</si>
  <si>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</si>
  <si>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</si>
  <si>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</si>
  <si>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</si>
  <si>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</si>
  <si>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</si>
  <si>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</si>
  <si>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</si>
  <si>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</si>
  <si>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</si>
  <si>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</si>
  <si>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</si>
  <si>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</si>
  <si>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</si>
  <si>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</si>
  <si>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</si>
  <si>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</si>
  <si>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</si>
  <si>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</si>
  <si>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</si>
  <si>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</si>
  <si>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</si>
  <si>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</si>
  <si>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</si>
  <si>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</si>
  <si>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</si>
  <si>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</si>
  <si>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</si>
  <si>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</si>
  <si>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</si>
  <si>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</si>
  <si>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</si>
  <si>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</si>
  <si>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</si>
  <si>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</si>
  <si>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</si>
  <si>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</si>
  <si>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</si>
  <si>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</si>
  <si>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</si>
  <si>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</si>
  <si>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</si>
  <si>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</si>
  <si>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</si>
  <si>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</si>
  <si>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</si>
  <si>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</si>
  <si>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</si>
  <si>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</si>
  <si>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</si>
  <si>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</si>
  <si>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</si>
  <si>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</si>
  <si>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</si>
  <si>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</si>
  <si>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</si>
  <si>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</si>
  <si>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</si>
  <si>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</si>
  <si>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</si>
  <si>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</si>
  <si>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</si>
  <si>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</si>
  <si>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</si>
  <si>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</si>
  <si>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</si>
  <si>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</si>
  <si>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</si>
  <si>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</si>
  <si>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</si>
  <si>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</si>
  <si>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</si>
  <si>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</si>
  <si>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</si>
  <si>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</si>
  <si>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</si>
  <si>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</si>
  <si>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</si>
  <si>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</si>
  <si>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</si>
  <si>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</si>
  <si>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</si>
  <si>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</si>
  <si>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</si>
  <si>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</si>
  <si>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</si>
  <si>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</si>
  <si>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</si>
  <si>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</si>
  <si>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</si>
  <si>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</si>
  <si>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</si>
  <si>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</si>
  <si>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</si>
  <si>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</si>
  <si>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</si>
  <si>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</si>
  <si>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</si>
  <si>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</si>
  <si>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</si>
  <si>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</si>
  <si>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</si>
  <si>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</si>
  <si>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</si>
  <si>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</si>
  <si>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</si>
  <si>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</si>
  <si>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</si>
  <si>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</si>
  <si>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</si>
  <si>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</si>
  <si>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</si>
  <si>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</si>
  <si>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</si>
  <si>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</si>
  <si>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</si>
  <si>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</si>
  <si>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</si>
  <si>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</si>
  <si>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</si>
  <si>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</si>
  <si>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</si>
  <si>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</si>
  <si>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</si>
  <si>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</si>
  <si>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</si>
  <si>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</si>
  <si>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</si>
  <si>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</si>
  <si>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</si>
  <si>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</si>
  <si>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</si>
  <si>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</si>
  <si>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</si>
  <si>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</si>
  <si>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</si>
  <si>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</si>
  <si>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</si>
  <si>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</si>
  <si>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</si>
  <si>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</si>
  <si>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</si>
  <si>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</si>
  <si>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</si>
  <si>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</si>
  <si>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</si>
  <si>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</si>
  <si>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</si>
  <si>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</si>
  <si>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</si>
  <si>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</si>
  <si>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</si>
  <si>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</si>
  <si>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</si>
  <si>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</si>
  <si>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</si>
  <si>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</si>
  <si>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</si>
  <si>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</si>
  <si>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</si>
  <si>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</si>
  <si>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</si>
  <si>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</si>
  <si>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</si>
  <si>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</si>
  <si>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</si>
  <si>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</si>
  <si>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</si>
  <si>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</si>
  <si>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</si>
  <si>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</si>
  <si>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</si>
  <si>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</si>
  <si>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</si>
  <si>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</si>
  <si>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</si>
  <si>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</si>
  <si>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</si>
  <si>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</si>
  <si>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</si>
  <si>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</si>
  <si>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</si>
  <si>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</si>
  <si>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</si>
  <si>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</si>
  <si>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</si>
  <si>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</si>
  <si>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</si>
  <si>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</si>
  <si>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</si>
  <si>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</si>
  <si>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</si>
  <si>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</si>
  <si>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</si>
  <si>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</si>
  <si>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</si>
  <si>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</si>
  <si>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</si>
  <si>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</si>
  <si>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</si>
  <si>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</si>
  <si>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</si>
  <si>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</si>
  <si>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</si>
  <si>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</si>
  <si>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</si>
  <si>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</si>
  <si>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</si>
  <si>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</si>
  <si>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</si>
  <si>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</si>
  <si>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</si>
  <si>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</si>
  <si>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</si>
  <si>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</si>
  <si>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</si>
  <si>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</si>
  <si>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</si>
  <si>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</si>
  <si>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</si>
  <si>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</si>
  <si>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</si>
  <si>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</si>
  <si>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</si>
  <si>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</si>
  <si>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</si>
  <si>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</si>
  <si>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</si>
  <si>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</si>
  <si>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</si>
  <si>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</si>
  <si>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</si>
  <si>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</si>
  <si>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</si>
  <si>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</si>
  <si>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</si>
  <si>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</si>
  <si>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</si>
  <si>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</si>
  <si>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</si>
  <si>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</si>
  <si>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</si>
  <si>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</si>
  <si>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</si>
  <si>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</si>
  <si>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</si>
  <si>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</si>
  <si>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</si>
  <si>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</si>
  <si>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</si>
  <si>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</si>
  <si>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</si>
  <si>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</si>
  <si>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</si>
  <si>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</si>
  <si>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</si>
  <si>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</si>
  <si>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</si>
  <si>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</si>
  <si>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</si>
  <si>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</si>
  <si>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</si>
  <si>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</si>
  <si>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</si>
  <si>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</si>
  <si>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</si>
  <si>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</si>
  <si>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</si>
  <si>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</si>
  <si>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</si>
  <si>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</si>
  <si>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</si>
  <si>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</si>
  <si>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</si>
  <si>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</si>
  <si>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</si>
  <si>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</si>
  <si>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</si>
  <si>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</si>
  <si>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</si>
  <si>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</si>
  <si>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</si>
  <si>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</si>
  <si>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</si>
  <si>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</si>
  <si>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</si>
  <si>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</si>
  <si>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</si>
  <si>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</si>
  <si>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</si>
  <si>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</si>
  <si>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</si>
  <si>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</si>
  <si>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</si>
  <si>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</si>
  <si>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</si>
  <si>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</si>
  <si>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</si>
  <si>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</si>
  <si>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</si>
  <si>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</si>
  <si>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</si>
  <si>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</si>
  <si>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</si>
  <si>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</si>
  <si>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</si>
  <si>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</si>
  <si>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</si>
  <si>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</si>
  <si>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</si>
  <si>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</si>
  <si>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</si>
  <si>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</si>
  <si>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</si>
  <si>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</si>
  <si>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</si>
  <si>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</si>
  <si>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</si>
  <si>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</si>
  <si>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</si>
  <si>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</si>
  <si>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</si>
  <si>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</si>
  <si>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</si>
  <si>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</si>
  <si>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</si>
  <si>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</si>
  <si>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</si>
  <si>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</si>
  <si>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</si>
  <si>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</si>
  <si>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</si>
  <si>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</si>
  <si>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</si>
  <si>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</si>
  <si>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</si>
  <si>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</si>
  <si>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</si>
  <si>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</si>
  <si>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</si>
  <si>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</si>
  <si>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</si>
  <si>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</si>
  <si>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</si>
  <si>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</si>
  <si>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</si>
  <si>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</si>
  <si>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</si>
  <si>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</si>
  <si>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</si>
  <si>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</si>
  <si>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</si>
  <si>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</si>
  <si>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</si>
  <si>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</si>
  <si>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</si>
  <si>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</si>
  <si>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</si>
  <si>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</si>
  <si>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</si>
  <si>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</si>
  <si>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</si>
  <si>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</si>
  <si>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</si>
  <si>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</si>
  <si>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</si>
  <si>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</si>
  <si>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</si>
  <si>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</si>
  <si>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</si>
  <si>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</si>
  <si>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</si>
  <si>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</si>
  <si>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</si>
  <si>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</si>
  <si>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</si>
  <si>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</si>
  <si>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</si>
  <si>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</si>
  <si>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</si>
  <si>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</si>
  <si>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</si>
  <si>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</si>
  <si>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</si>
  <si>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</si>
  <si>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</si>
  <si>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</si>
  <si>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</si>
  <si>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</si>
  <si>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</si>
  <si>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</si>
  <si>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</si>
  <si>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</si>
  <si>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</si>
  <si>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</si>
  <si>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</si>
  <si>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</si>
  <si>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</si>
  <si>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</si>
  <si>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</si>
  <si>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</si>
  <si>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</si>
  <si>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</si>
  <si>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</si>
  <si>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</si>
  <si>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</si>
  <si>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</si>
  <si>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</si>
  <si>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</si>
  <si>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</si>
  <si>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</si>
  <si>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</si>
  <si>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</si>
  <si>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</si>
  <si>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</si>
  <si>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</si>
  <si>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</si>
  <si>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</si>
  <si>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</si>
  <si>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</si>
  <si>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</si>
  <si>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</si>
  <si>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</si>
  <si>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</si>
  <si>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</si>
  <si>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</si>
  <si>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</si>
  <si>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</si>
  <si>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</si>
  <si>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</si>
  <si>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</si>
  <si>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</si>
  <si>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</si>
  <si>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</si>
  <si>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</si>
  <si>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</si>
  <si>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</si>
  <si>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</si>
  <si>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</si>
  <si>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</si>
  <si>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</si>
  <si>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</si>
  <si>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</si>
  <si>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</si>
  <si>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</si>
  <si>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</si>
  <si>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</si>
  <si>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</si>
  <si>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</si>
  <si>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</si>
  <si>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</si>
  <si>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</si>
  <si>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</si>
  <si>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</si>
  <si>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</si>
  <si>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</si>
  <si>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</si>
  <si>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</si>
  <si>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</si>
  <si>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</si>
  <si>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</si>
  <si>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</si>
  <si>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</si>
  <si>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</si>
  <si>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</si>
  <si>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</si>
  <si>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</si>
  <si>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</si>
  <si>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</si>
  <si>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</si>
  <si>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</si>
  <si>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</si>
  <si>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</si>
  <si>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</si>
  <si>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</si>
  <si>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</si>
  <si>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</si>
  <si>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</si>
  <si>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</si>
  <si>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</si>
  <si>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</si>
  <si>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</si>
  <si>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</si>
  <si>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</si>
  <si>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</si>
  <si>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</si>
  <si>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</si>
  <si>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</si>
  <si>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</si>
  <si>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</si>
  <si>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</si>
  <si>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</si>
  <si>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</si>
  <si>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</si>
  <si>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</si>
  <si>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</si>
  <si>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</si>
  <si>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</si>
  <si>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</si>
  <si>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</si>
  <si>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</si>
  <si>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</si>
  <si>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</si>
  <si>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</si>
  <si>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</si>
  <si>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</si>
  <si>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</si>
  <si>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</si>
  <si>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</si>
  <si>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</si>
  <si>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</si>
  <si>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</si>
  <si>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</si>
  <si>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</si>
  <si>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</si>
  <si>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</si>
  <si>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</si>
  <si>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</si>
  <si>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</si>
  <si>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</si>
  <si>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</si>
  <si>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</si>
  <si>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</si>
  <si>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</si>
  <si>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</si>
  <si>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</si>
  <si>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</si>
  <si>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</si>
  <si>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</si>
  <si>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</si>
  <si>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</si>
  <si>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</si>
  <si>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</si>
  <si>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</si>
  <si>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</si>
  <si>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</si>
  <si>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</si>
  <si>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</si>
  <si>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</si>
  <si>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</si>
  <si>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</si>
  <si>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</si>
  <si>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</si>
  <si>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</si>
  <si>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</si>
  <si>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</si>
  <si>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</si>
  <si>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</si>
  <si>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</si>
  <si>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</si>
  <si>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</si>
  <si>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</si>
  <si>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</si>
  <si>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</si>
  <si>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</si>
  <si>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</si>
  <si>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</si>
  <si>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</si>
  <si>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</si>
  <si>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</si>
  <si>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</si>
  <si>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</si>
  <si>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</si>
  <si>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</si>
  <si>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</si>
  <si>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</si>
  <si>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</si>
  <si>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</si>
  <si>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</si>
  <si>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</si>
  <si>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</si>
  <si>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</si>
  <si>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</si>
  <si>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</si>
  <si>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</si>
  <si>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</si>
  <si>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</si>
  <si>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</si>
  <si>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</si>
  <si>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</si>
  <si>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</si>
  <si>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</si>
  <si>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</si>
  <si>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</si>
  <si>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</si>
  <si>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</si>
  <si>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</si>
  <si>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</si>
  <si>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</si>
  <si>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</si>
  <si>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</si>
  <si>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</si>
  <si>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</si>
  <si>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</si>
  <si>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</si>
  <si>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</si>
  <si>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</si>
  <si>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</si>
  <si>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</si>
  <si>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</si>
  <si>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</si>
  <si>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</si>
  <si>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</si>
  <si>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</si>
  <si>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</si>
  <si>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</si>
  <si>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</si>
  <si>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</si>
  <si>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</si>
  <si>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</si>
  <si>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</si>
  <si>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</si>
  <si>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</si>
  <si>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</si>
  <si>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</si>
  <si>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</si>
  <si>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</si>
  <si>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</si>
  <si>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</si>
  <si>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</si>
  <si>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</si>
  <si>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</si>
  <si>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</si>
  <si>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</si>
  <si>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</si>
  <si>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</si>
  <si>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</si>
  <si>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</si>
  <si>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</si>
  <si>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</si>
  <si>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</si>
  <si>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</si>
  <si>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</si>
  <si>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</si>
  <si>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</si>
  <si>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</si>
  <si>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</si>
  <si>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</si>
  <si>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</si>
  <si>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</si>
  <si>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</si>
  <si>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</si>
  <si>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</si>
  <si>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</si>
  <si>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</si>
  <si>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</si>
  <si>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</si>
  <si>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</si>
  <si>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</si>
  <si>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</si>
  <si>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</si>
  <si>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</si>
  <si>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</si>
  <si>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</si>
  <si>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</si>
  <si>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</si>
  <si>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</si>
  <si>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</si>
  <si>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</si>
  <si>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</si>
  <si>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</si>
  <si>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</si>
  <si>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</si>
  <si>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</si>
  <si>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</si>
  <si>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</si>
  <si>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</si>
  <si>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</si>
  <si>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</si>
  <si>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</si>
  <si>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</si>
  <si>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</si>
  <si>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</si>
  <si>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</si>
  <si>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</si>
  <si>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</si>
  <si>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</si>
  <si>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</si>
  <si>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</si>
  <si>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</si>
  <si>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</si>
  <si>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</si>
  <si>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</si>
  <si>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</si>
  <si>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</si>
  <si>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</si>
  <si>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</si>
  <si>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</si>
  <si>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</si>
  <si>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</si>
  <si>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</si>
  <si>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</si>
  <si>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</si>
  <si>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</si>
  <si>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</si>
  <si>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</si>
  <si>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</si>
  <si>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</si>
  <si>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</si>
  <si>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</si>
  <si>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</si>
  <si>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</si>
  <si>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</si>
  <si>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</si>
  <si>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</si>
  <si>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</si>
  <si>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</si>
  <si>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</si>
  <si>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</si>
  <si>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</si>
  <si>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</si>
  <si>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</si>
  <si>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</si>
  <si>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</si>
  <si>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</si>
  <si>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</si>
  <si>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</si>
  <si>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</si>
  <si>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</si>
  <si>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</si>
  <si>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</si>
  <si>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</si>
  <si>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</si>
  <si>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</si>
  <si>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</si>
  <si>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</si>
  <si>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</si>
  <si>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</si>
  <si>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</si>
  <si>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</si>
  <si>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</si>
  <si>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</si>
  <si>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</si>
  <si>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</si>
  <si>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</si>
  <si>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</si>
  <si>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</si>
  <si>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</si>
  <si>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</si>
  <si>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</si>
  <si>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</si>
  <si>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</si>
  <si>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</si>
  <si>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</si>
  <si>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</si>
  <si>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</si>
  <si>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</si>
  <si>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</si>
  <si>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</si>
  <si>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</si>
  <si>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</si>
  <si>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</si>
  <si>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</si>
  <si>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</si>
  <si>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</si>
  <si>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</si>
  <si>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</si>
  <si>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</si>
  <si>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</si>
  <si>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</si>
  <si>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</si>
  <si>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</si>
  <si>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</si>
  <si>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</si>
  <si>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</si>
  <si>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</si>
  <si>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</si>
  <si>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</si>
  <si>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</si>
  <si>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</si>
  <si>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</si>
  <si>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</si>
  <si>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</si>
  <si>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</si>
  <si>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</si>
  <si>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</si>
  <si>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</si>
  <si>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</si>
  <si>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</si>
  <si>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</si>
  <si>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</si>
  <si>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</si>
  <si>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</si>
  <si>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</si>
  <si>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</si>
  <si>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</si>
  <si>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</si>
  <si>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</si>
  <si>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</si>
  <si>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</si>
  <si>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</si>
  <si>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</si>
  <si>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</si>
  <si>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</si>
  <si>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</si>
  <si>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</si>
  <si>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</si>
  <si>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</si>
  <si>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</si>
  <si>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</si>
  <si>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</si>
  <si>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</si>
  <si>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</si>
  <si>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</si>
  <si>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</si>
  <si>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</si>
  <si>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</si>
  <si>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</si>
  <si>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</si>
  <si>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</si>
  <si>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</si>
  <si>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</si>
  <si>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</si>
  <si>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</si>
  <si>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</si>
  <si>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</si>
  <si>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</si>
  <si>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</si>
  <si>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</si>
  <si>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</si>
  <si>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</si>
  <si>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</si>
  <si>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</si>
  <si>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</si>
  <si>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</si>
  <si>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</si>
  <si>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</si>
  <si>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</si>
  <si>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</si>
  <si>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</si>
  <si>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</si>
  <si>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</si>
  <si>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</si>
  <si>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</si>
  <si>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</si>
  <si>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</si>
  <si>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</si>
  <si>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</si>
  <si>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</si>
  <si>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</si>
  <si>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</si>
  <si>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</si>
  <si>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</si>
  <si>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</si>
  <si>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</si>
  <si>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</si>
  <si>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</si>
  <si>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</si>
  <si>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</si>
  <si>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</si>
  <si>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</si>
  <si>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</si>
  <si>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</si>
  <si>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</si>
  <si>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</si>
  <si>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</si>
  <si>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</si>
  <si>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</si>
  <si>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</si>
  <si>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</si>
  <si>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</si>
  <si>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</si>
  <si>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</si>
  <si>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</si>
  <si>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</si>
  <si>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</si>
  <si>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</si>
  <si>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</si>
  <si>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</si>
  <si>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</si>
  <si>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</si>
  <si>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</si>
  <si>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</si>
  <si>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</si>
  <si>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</si>
  <si>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</si>
  <si>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</si>
  <si>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</si>
  <si>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</si>
  <si>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</si>
  <si>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</si>
  <si>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</si>
  <si>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</si>
  <si>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</si>
  <si>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</si>
  <si>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</si>
  <si>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</si>
  <si>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</si>
  <si>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</si>
  <si>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</si>
  <si>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</si>
  <si>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</si>
  <si>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</si>
  <si>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</si>
  <si>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</si>
  <si>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</si>
  <si>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</si>
  <si>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</si>
  <si>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</si>
  <si>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</si>
  <si>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</si>
  <si>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</si>
  <si>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</si>
  <si>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</si>
  <si>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</si>
  <si>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</si>
  <si>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</si>
  <si>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</si>
  <si>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</si>
  <si>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</si>
  <si>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</si>
  <si>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</si>
  <si>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</si>
  <si>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</si>
  <si>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</si>
  <si>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</si>
  <si>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</si>
  <si>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</si>
  <si>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</si>
  <si>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</si>
  <si>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</si>
  <si>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</si>
  <si>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</si>
  <si>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</si>
  <si>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</si>
  <si>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</si>
  <si>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</si>
  <si>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</si>
  <si>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</si>
  <si>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</si>
  <si>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</si>
  <si>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</si>
  <si>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</si>
  <si>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</si>
  <si>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</si>
  <si>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</si>
  <si>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</si>
  <si>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</si>
  <si>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</si>
  <si>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</si>
  <si>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</si>
  <si>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</si>
  <si>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</si>
  <si>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</si>
  <si>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</si>
  <si>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</si>
  <si>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</si>
  <si>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</si>
  <si>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</si>
  <si>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</si>
  <si>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</si>
  <si>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</si>
  <si>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</si>
  <si>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</si>
  <si>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</si>
  <si>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</si>
  <si>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</si>
  <si>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</si>
  <si>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</si>
  <si>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</si>
  <si>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</si>
  <si>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</si>
  <si>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</si>
  <si>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</si>
  <si>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</si>
  <si>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</si>
  <si>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</si>
  <si>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</si>
  <si>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</si>
  <si>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</si>
  <si>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</si>
  <si>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</si>
  <si>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</si>
  <si>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</si>
  <si>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</si>
  <si>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</si>
  <si>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</si>
  <si>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</si>
  <si>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</si>
  <si>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</si>
  <si>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</si>
  <si>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</si>
  <si>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</si>
  <si>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</si>
  <si>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</si>
  <si>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</si>
  <si>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</si>
  <si>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</si>
  <si>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</si>
  <si>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</si>
  <si>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</si>
  <si>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</si>
  <si>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</si>
  <si>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</si>
  <si>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</si>
  <si>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</si>
  <si>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</si>
  <si>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</si>
  <si>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</si>
  <si>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</si>
  <si>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</si>
  <si>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</si>
  <si>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</si>
  <si>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</si>
  <si>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</si>
  <si>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</si>
  <si>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</si>
  <si>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</si>
  <si>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</si>
  <si>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</si>
  <si>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</si>
  <si>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</si>
  <si>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</si>
  <si>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</si>
  <si>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</si>
  <si>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</si>
  <si>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</si>
  <si>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</si>
  <si>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</si>
  <si>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</si>
  <si>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</si>
  <si>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</si>
  <si>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</si>
  <si>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</si>
  <si>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</si>
  <si>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</si>
  <si>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</si>
  <si>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</si>
  <si>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</si>
  <si>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</si>
  <si>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</si>
  <si>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</si>
  <si>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</si>
  <si>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</si>
  <si>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</si>
  <si>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</si>
  <si>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</si>
  <si>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</si>
  <si>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</si>
  <si>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</si>
  <si>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</si>
  <si>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</si>
  <si>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</si>
  <si>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</si>
  <si>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</si>
  <si>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</si>
  <si>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</si>
  <si>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</si>
  <si>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</si>
  <si>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</si>
  <si>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</si>
  <si>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</si>
  <si>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</si>
  <si>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</si>
  <si>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</si>
  <si>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</si>
  <si>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</si>
  <si>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</si>
  <si>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</si>
  <si>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</si>
  <si>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</si>
  <si>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</si>
  <si>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</si>
  <si>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</si>
  <si>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</si>
  <si>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</si>
  <si>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</si>
  <si>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</si>
  <si>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</si>
  <si>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</si>
  <si>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</si>
  <si>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</si>
  <si>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</si>
  <si>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</si>
  <si>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</si>
  <si>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</si>
  <si>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</si>
  <si>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</si>
  <si>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</si>
  <si>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</si>
  <si>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</si>
  <si>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</si>
  <si>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</si>
  <si>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</si>
  <si>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</si>
  <si>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</si>
  <si>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</si>
  <si>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</si>
  <si>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</si>
  <si>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</si>
  <si>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</si>
  <si>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</si>
  <si>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</si>
  <si>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</si>
  <si>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</si>
  <si>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</si>
  <si>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</si>
  <si>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</si>
  <si>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</si>
  <si>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</si>
  <si>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</si>
  <si>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</si>
  <si>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</si>
  <si>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</si>
  <si>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</si>
  <si>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</si>
  <si>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</si>
  <si>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</si>
  <si>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</si>
  <si>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</si>
  <si>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</si>
  <si>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</si>
  <si>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</si>
  <si>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</si>
  <si>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</si>
  <si>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</si>
  <si>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</si>
  <si>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</si>
  <si>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</si>
  <si>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</si>
  <si>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</si>
  <si>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</si>
  <si>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</si>
  <si>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</si>
  <si>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</si>
  <si>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</si>
  <si>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</si>
  <si>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</si>
  <si>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</si>
  <si>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</si>
  <si>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</si>
  <si>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</si>
  <si>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</si>
  <si>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</si>
  <si>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</si>
  <si>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</si>
  <si>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</si>
  <si>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</si>
  <si>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</si>
  <si>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</si>
  <si>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</si>
  <si>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</si>
  <si>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</si>
  <si>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</si>
  <si>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</si>
  <si>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</si>
  <si>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</si>
  <si>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</si>
  <si>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</si>
  <si>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</si>
  <si>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</si>
  <si>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</si>
  <si>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</si>
  <si>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</si>
  <si>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</si>
  <si>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</si>
  <si>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</si>
  <si>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</si>
  <si>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</si>
  <si>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</si>
  <si>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</si>
  <si>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</si>
  <si>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</si>
  <si>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</si>
  <si>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</si>
  <si>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</si>
  <si>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</si>
  <si>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</si>
  <si>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</si>
  <si>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</si>
  <si>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</si>
  <si>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</si>
  <si>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</si>
  <si>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</si>
  <si>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</si>
  <si>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</si>
  <si>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</si>
  <si>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</si>
  <si>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</si>
  <si>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</si>
  <si>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</si>
  <si>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</si>
  <si>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</si>
  <si>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</si>
  <si>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</si>
  <si>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</si>
  <si>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</si>
  <si>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</si>
  <si>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</si>
  <si>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</si>
  <si>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</si>
  <si>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</si>
  <si>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</si>
  <si>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</si>
  <si>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</si>
  <si>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</si>
  <si>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</si>
  <si>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</si>
  <si>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</si>
  <si>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</si>
  <si>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</si>
  <si>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</si>
  <si>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</si>
  <si>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</si>
  <si>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</si>
  <si>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</si>
  <si>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</si>
  <si>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</si>
  <si>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</si>
  <si>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</si>
  <si>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</si>
  <si>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</si>
  <si>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</si>
  <si>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</si>
  <si>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</si>
  <si>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</si>
  <si>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</si>
  <si>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</si>
  <si>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</si>
  <si>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</si>
  <si>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</si>
  <si>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</si>
  <si>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</si>
  <si>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</si>
  <si>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</si>
  <si>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</si>
  <si>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</si>
  <si>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</si>
  <si>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</si>
  <si>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</si>
  <si>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</si>
  <si>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</si>
  <si>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</si>
  <si>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</si>
  <si>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</si>
  <si>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</si>
  <si>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</si>
  <si>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</si>
  <si>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</si>
  <si>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</si>
  <si>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</si>
  <si>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</si>
  <si>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</si>
  <si>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</si>
  <si>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</si>
  <si>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</si>
  <si>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</si>
  <si>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</si>
  <si>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</si>
  <si>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</si>
  <si>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</si>
  <si>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</si>
  <si>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</si>
  <si>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</si>
  <si>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</si>
  <si>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</si>
  <si>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</si>
  <si>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</si>
  <si>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</si>
  <si>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</si>
  <si>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</si>
  <si>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</si>
  <si>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</si>
  <si>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</si>
  <si>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</si>
  <si>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</si>
  <si>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</si>
  <si>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</si>
  <si>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</si>
  <si>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</si>
  <si>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</si>
  <si>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</si>
  <si>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</si>
  <si>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</si>
  <si>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</si>
  <si>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</si>
  <si>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</si>
  <si>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</si>
  <si>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</si>
  <si>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</si>
  <si>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</si>
  <si>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</si>
  <si>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</si>
  <si>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</si>
  <si>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</si>
  <si>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</si>
  <si>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</si>
  <si>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</si>
  <si>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</si>
  <si>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</si>
  <si>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</si>
  <si>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</si>
  <si>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</si>
  <si>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</si>
  <si>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</si>
  <si>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</si>
  <si>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</si>
  <si>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</si>
  <si>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</si>
  <si>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</si>
  <si>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</si>
  <si>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</si>
  <si>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</si>
  <si>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</si>
  <si>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</si>
  <si>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</si>
  <si>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</si>
  <si>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</si>
  <si>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</si>
  <si>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</si>
  <si>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</si>
  <si>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</si>
  <si>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</si>
  <si>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</si>
  <si>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</si>
  <si>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</si>
  <si>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</si>
  <si>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</si>
  <si>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</si>
  <si>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</si>
  <si>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</si>
  <si>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</si>
  <si>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</si>
  <si>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</si>
  <si>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</si>
  <si>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</si>
  <si>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</si>
  <si>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</si>
  <si>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</si>
  <si>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</si>
  <si>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</si>
  <si>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</si>
  <si>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</si>
  <si>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</si>
  <si>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</si>
  <si>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</si>
  <si>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</si>
  <si>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</si>
  <si>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</si>
  <si>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</si>
  <si>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</si>
  <si>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</si>
  <si>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</si>
  <si>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</si>
  <si>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</si>
  <si>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</si>
  <si>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</si>
  <si>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</si>
  <si>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</si>
  <si>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</si>
  <si>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</si>
  <si>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</si>
  <si>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</si>
  <si>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</si>
  <si>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</si>
  <si>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</si>
  <si>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</si>
  <si>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</si>
  <si>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</si>
  <si>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</si>
  <si>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</si>
  <si>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</si>
  <si>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</si>
  <si>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</si>
  <si>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</si>
  <si>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</si>
  <si>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</si>
  <si>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</si>
  <si>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</si>
  <si>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</si>
  <si>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</si>
  <si>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</si>
  <si>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</si>
  <si>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</si>
  <si>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</si>
  <si>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</si>
  <si>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</si>
  <si>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</si>
  <si>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</si>
  <si>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</si>
  <si>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</si>
  <si>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</si>
  <si>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</si>
  <si>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</si>
  <si>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</si>
  <si>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</si>
  <si>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</si>
  <si>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</si>
  <si>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</si>
  <si>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</si>
  <si>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</si>
  <si>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</si>
  <si>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</si>
  <si>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</si>
  <si>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</si>
  <si>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</si>
  <si>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</si>
  <si>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</si>
  <si>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</si>
  <si>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</si>
  <si>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</si>
  <si>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</si>
  <si>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</si>
  <si>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</si>
  <si>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</si>
  <si>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</si>
  <si>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</si>
  <si>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</si>
  <si>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</si>
  <si>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</si>
  <si>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</si>
  <si>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</si>
  <si>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</si>
  <si>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</si>
  <si>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</si>
  <si>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</si>
  <si>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</si>
  <si>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</si>
  <si>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</si>
  <si>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</si>
  <si>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</si>
  <si>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</si>
  <si>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</si>
  <si>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</si>
  <si>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</si>
  <si>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</si>
  <si>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</si>
  <si>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</si>
  <si>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</si>
  <si>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</si>
  <si>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</si>
  <si>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</si>
  <si>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</si>
  <si>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</si>
  <si>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</si>
  <si>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</si>
  <si>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</si>
  <si>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</si>
  <si>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</si>
  <si>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</si>
  <si>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</si>
  <si>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</si>
  <si>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</si>
  <si>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</si>
  <si>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</si>
  <si>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</si>
  <si>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</si>
  <si>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</si>
  <si>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</si>
  <si>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</si>
  <si>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</si>
  <si>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</si>
  <si>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</si>
  <si>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</si>
  <si>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</si>
  <si>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</si>
  <si>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</si>
  <si>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</si>
  <si>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</si>
  <si>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</si>
  <si>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</si>
  <si>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</si>
  <si>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</si>
  <si>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</si>
  <si>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</si>
  <si>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</si>
  <si>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</si>
  <si>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</si>
  <si>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</si>
  <si>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</si>
  <si>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</si>
  <si>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</si>
  <si>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</si>
  <si>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</si>
  <si>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</si>
  <si>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</si>
  <si>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</si>
  <si>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</si>
  <si>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</si>
  <si>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</si>
  <si>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</si>
  <si>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</si>
  <si>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</si>
  <si>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</si>
  <si>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</si>
  <si>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</si>
  <si>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</si>
  <si>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</si>
  <si>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</si>
  <si>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</si>
  <si>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</si>
  <si>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</si>
  <si>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</si>
  <si>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</si>
  <si>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</si>
  <si>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</si>
  <si>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</si>
  <si>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</si>
  <si>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</si>
  <si>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</si>
  <si>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</si>
  <si>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</si>
  <si>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</si>
  <si>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</si>
  <si>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</si>
  <si>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</si>
  <si>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</si>
  <si>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</si>
  <si>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</si>
  <si>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</si>
  <si>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</si>
  <si>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</si>
  <si>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</si>
  <si>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</si>
  <si>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</si>
  <si>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</si>
  <si>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</si>
  <si>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</si>
  <si>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</si>
  <si>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</si>
  <si>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</si>
  <si>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</si>
  <si>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</si>
  <si>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</si>
  <si>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</si>
  <si>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</si>
  <si>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</si>
  <si>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</si>
  <si>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</si>
  <si>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</si>
  <si>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</si>
  <si>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</si>
  <si>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</si>
  <si>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</si>
  <si>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</si>
  <si>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</si>
  <si>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</si>
  <si>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</si>
  <si>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</si>
  <si>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</si>
  <si>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</si>
  <si>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</si>
  <si>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</si>
  <si>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</si>
  <si>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</si>
  <si>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</si>
  <si>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</si>
  <si>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</si>
  <si>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</si>
  <si>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</si>
  <si>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</si>
  <si>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</si>
  <si>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</si>
  <si>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</si>
  <si>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</si>
  <si>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</si>
  <si>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</si>
  <si>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</si>
  <si>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</si>
  <si>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</si>
  <si>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</si>
  <si>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</si>
  <si>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</si>
  <si>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</si>
  <si>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</si>
  <si>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</si>
  <si>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</si>
  <si>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</si>
  <si>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</si>
  <si>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</si>
  <si>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</si>
  <si>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</si>
  <si>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</si>
  <si>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</si>
  <si>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</si>
  <si>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</si>
  <si>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</si>
  <si>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</si>
  <si>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</si>
  <si>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</si>
  <si>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</si>
  <si>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</si>
  <si>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</si>
  <si>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</si>
  <si>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</si>
  <si>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</si>
  <si>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</si>
  <si>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</si>
  <si>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</si>
  <si>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</si>
  <si>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</si>
  <si>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</si>
  <si>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</si>
  <si>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</si>
  <si>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</si>
  <si>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</si>
  <si>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</si>
  <si>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</si>
  <si>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</si>
  <si>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</si>
  <si>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</si>
  <si>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</si>
  <si>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</si>
  <si>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</si>
  <si>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</si>
  <si>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</si>
  <si>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</si>
  <si>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</si>
  <si>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</si>
  <si>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</si>
  <si>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</si>
  <si>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</si>
  <si>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</si>
  <si>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</si>
  <si>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</si>
  <si>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</si>
  <si>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</si>
  <si>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</si>
  <si>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</si>
  <si>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</si>
  <si>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</si>
  <si>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</si>
  <si>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</si>
  <si>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</si>
  <si>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</si>
  <si>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</si>
  <si>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</si>
  <si>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</si>
  <si>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</si>
  <si>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</si>
  <si>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</si>
  <si>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</si>
  <si>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</si>
  <si>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</si>
  <si>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</si>
  <si>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</si>
  <si>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</si>
  <si>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</si>
  <si>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</si>
  <si>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</si>
  <si>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</si>
  <si>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</si>
  <si>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</si>
  <si>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</si>
  <si>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</si>
  <si>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</si>
  <si>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</si>
  <si>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</si>
  <si>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</si>
  <si>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</si>
  <si>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</si>
  <si>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</si>
  <si>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</si>
  <si>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</si>
  <si>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</si>
  <si>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</si>
  <si>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</si>
  <si>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</si>
  <si>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</si>
  <si>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</si>
  <si>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</si>
  <si>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</si>
  <si>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</si>
  <si>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</si>
  <si>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</si>
  <si>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</si>
  <si>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</si>
  <si>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</si>
  <si>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</si>
  <si>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</si>
  <si>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</si>
  <si>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</si>
  <si>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</si>
  <si>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</si>
  <si>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</si>
  <si>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</si>
  <si>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</si>
  <si>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</si>
  <si>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</si>
  <si>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</si>
  <si>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</si>
  <si>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</si>
  <si>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</si>
  <si>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</si>
  <si>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</si>
  <si>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</si>
  <si>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</si>
  <si>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</si>
  <si>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</si>
  <si>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</si>
  <si>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</si>
  <si>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</si>
  <si>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</si>
  <si>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</si>
  <si>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</si>
  <si>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</si>
  <si>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</si>
  <si>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</si>
  <si>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</si>
  <si>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</si>
  <si>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</si>
  <si>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</si>
  <si>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</si>
  <si>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</si>
  <si>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</si>
  <si>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</si>
  <si>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</si>
  <si>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</si>
  <si>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</si>
  <si>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</si>
  <si>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</si>
  <si>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</si>
  <si>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</si>
  <si>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</si>
  <si>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</si>
  <si>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</si>
  <si>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</si>
  <si>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</si>
  <si>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</si>
  <si>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</si>
  <si>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</si>
  <si>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</si>
  <si>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</si>
  <si>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</si>
  <si>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</si>
  <si>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</si>
  <si>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</si>
  <si>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</si>
  <si>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</si>
  <si>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</si>
  <si>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</si>
  <si>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</si>
  <si>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</si>
  <si>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</si>
  <si>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</si>
  <si>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</si>
  <si>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</si>
  <si>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</si>
  <si>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</si>
  <si>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</si>
  <si>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</si>
  <si>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</si>
  <si>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</si>
  <si>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</si>
  <si>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</si>
  <si>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</si>
  <si>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</si>
  <si>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</si>
  <si>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</si>
  <si>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</si>
  <si>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</si>
  <si>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</si>
  <si>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</si>
  <si>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</si>
  <si>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</si>
  <si>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</si>
  <si>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</si>
  <si>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</si>
  <si>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</si>
  <si>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</si>
  <si>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</si>
  <si>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</si>
  <si>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</si>
  <si>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</si>
  <si>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</si>
  <si>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</si>
  <si>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</si>
  <si>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</si>
  <si>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</si>
  <si>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</si>
  <si>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</si>
  <si>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</si>
  <si>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</si>
  <si>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</si>
  <si>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</si>
  <si>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</si>
  <si>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</si>
  <si>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</si>
  <si>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</si>
  <si>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</si>
  <si>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</si>
  <si>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</si>
  <si>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</si>
  <si>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</si>
  <si>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</si>
  <si>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</si>
  <si>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</si>
  <si>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</si>
  <si>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</si>
  <si>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</si>
  <si>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</si>
  <si>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</si>
  <si>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</si>
  <si>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</si>
  <si>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</si>
  <si>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</si>
  <si>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</si>
  <si>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</si>
  <si>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</si>
  <si>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</si>
  <si>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</si>
  <si>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</si>
  <si>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</si>
  <si>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</si>
  <si>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</si>
  <si>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</si>
  <si>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</si>
  <si>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</si>
  <si>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</si>
  <si>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</si>
  <si>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</si>
  <si>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</si>
  <si>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</si>
  <si>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</si>
  <si>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</si>
  <si>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</si>
  <si>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</si>
  <si>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</si>
  <si>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</si>
  <si>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</si>
  <si>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</si>
  <si>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</si>
  <si>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</si>
  <si>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</si>
  <si>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</si>
  <si>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</si>
  <si>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</si>
  <si>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</si>
  <si>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</si>
  <si>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</si>
  <si>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</si>
  <si>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</si>
  <si>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</si>
  <si>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</si>
  <si>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</si>
  <si>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</si>
  <si>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</si>
  <si>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</si>
  <si>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</si>
  <si>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</si>
  <si>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</si>
  <si>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</si>
  <si>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</si>
  <si>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</si>
  <si>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</si>
  <si>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</si>
  <si>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</si>
  <si>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</si>
  <si>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</si>
  <si>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</si>
  <si>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</si>
  <si>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</si>
  <si>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</si>
  <si>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</si>
  <si>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</si>
  <si>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</si>
  <si>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</si>
  <si>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</si>
  <si>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</si>
  <si>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</si>
  <si>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</si>
  <si>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</si>
  <si>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</si>
  <si>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</si>
  <si>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</si>
  <si>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</si>
  <si>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</si>
  <si>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</si>
  <si>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</si>
  <si>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</si>
  <si>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</si>
  <si>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</si>
  <si>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</si>
  <si>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</si>
  <si>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</si>
  <si>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</si>
  <si>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</si>
  <si>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</si>
  <si>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</si>
  <si>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</si>
  <si>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</si>
  <si>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</si>
  <si>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</si>
  <si>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</si>
  <si>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</si>
  <si>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</si>
  <si>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</si>
  <si>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</si>
  <si>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</si>
  <si>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</si>
  <si>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</si>
  <si>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</si>
  <si>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</si>
  <si>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</si>
  <si>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</si>
  <si>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</si>
  <si>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</si>
  <si>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</si>
  <si>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</si>
  <si>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</si>
  <si>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</si>
  <si>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</si>
  <si>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</si>
  <si>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</si>
  <si>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</si>
  <si>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</si>
  <si>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</si>
  <si>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</si>
  <si>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</si>
  <si>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</si>
  <si>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</si>
  <si>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</si>
  <si>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</si>
  <si>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</si>
  <si>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</si>
  <si>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</si>
  <si>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</si>
  <si>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</si>
  <si>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</si>
  <si>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</si>
  <si>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</si>
  <si>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</si>
  <si>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</si>
  <si>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</si>
  <si>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</si>
  <si>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</si>
  <si>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</si>
  <si>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</si>
  <si>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</si>
  <si>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</si>
  <si>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</si>
  <si>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</si>
  <si>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</si>
  <si>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</si>
  <si>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</si>
  <si>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</si>
  <si>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</si>
  <si>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</si>
  <si>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</si>
  <si>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</si>
  <si>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</si>
  <si>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</si>
  <si>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</si>
  <si>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</si>
  <si>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</si>
  <si>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</si>
  <si>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</si>
  <si>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</si>
  <si>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</si>
  <si>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</si>
  <si>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</si>
  <si>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</si>
  <si>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</si>
  <si>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</si>
  <si>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</si>
  <si>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</si>
  <si>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</si>
  <si>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</si>
  <si>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</si>
  <si>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</si>
  <si>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</si>
  <si>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</si>
  <si>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</si>
  <si>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</si>
  <si>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</si>
  <si>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</si>
  <si>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</si>
  <si>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</si>
  <si>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</si>
  <si>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</si>
  <si>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</si>
  <si>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</si>
  <si>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</si>
  <si>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</si>
  <si>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</si>
  <si>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</si>
  <si>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</si>
  <si>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</si>
  <si>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</si>
  <si>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</si>
  <si>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</si>
  <si>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</si>
  <si>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</si>
  <si>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</si>
  <si>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</si>
  <si>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</si>
  <si>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</si>
  <si>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</si>
  <si>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</si>
  <si>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</si>
  <si>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</si>
  <si>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</si>
  <si>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</si>
  <si>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</si>
  <si>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</si>
  <si>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</si>
  <si>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</si>
  <si>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</si>
  <si>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</si>
  <si>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</si>
  <si>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</si>
  <si>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</si>
  <si>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</si>
  <si>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</si>
  <si>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</si>
  <si>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</si>
  <si>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</si>
  <si>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</si>
  <si>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</si>
  <si>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</si>
  <si>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</si>
  <si>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</si>
  <si>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</si>
  <si>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</si>
  <si>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</si>
  <si>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</si>
  <si>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</si>
  <si>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</si>
  <si>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</si>
  <si>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</si>
  <si>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</si>
  <si>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</si>
  <si>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</si>
  <si>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</si>
  <si>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</si>
  <si>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</si>
  <si>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</si>
  <si>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</si>
  <si>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</si>
  <si>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</si>
  <si>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</si>
  <si>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</si>
  <si>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</si>
  <si>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</si>
  <si>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</si>
  <si>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</si>
  <si>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</si>
  <si>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</si>
  <si>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</si>
  <si>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</si>
  <si>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</si>
  <si>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</si>
  <si>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</si>
  <si>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</si>
  <si>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</si>
  <si>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</si>
  <si>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</si>
  <si>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</si>
  <si>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</si>
  <si>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</si>
  <si>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</si>
  <si>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</si>
  <si>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</si>
  <si>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</si>
  <si>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</si>
  <si>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</si>
  <si>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</si>
  <si>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</si>
  <si>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</si>
  <si>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</si>
  <si>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</si>
  <si>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</si>
  <si>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</si>
  <si>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</si>
  <si>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</si>
  <si>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</si>
  <si>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</si>
  <si>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</si>
  <si>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</si>
  <si>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</si>
  <si>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</si>
  <si>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</si>
  <si>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</si>
  <si>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</si>
  <si>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</si>
  <si>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</si>
  <si>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</si>
  <si>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</si>
  <si>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</si>
  <si>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</si>
  <si>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</si>
  <si>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</si>
  <si>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</si>
  <si>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</si>
  <si>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</si>
  <si>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</si>
  <si>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</si>
  <si>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</si>
  <si>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</si>
  <si>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</si>
  <si>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</si>
  <si>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</si>
  <si>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</si>
  <si>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</si>
  <si>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</si>
  <si>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</si>
  <si>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</si>
  <si>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</si>
  <si>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</si>
  <si>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</si>
  <si>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</si>
  <si>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</si>
  <si>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</si>
  <si>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</si>
  <si>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</si>
  <si>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</si>
  <si>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</si>
  <si>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</si>
  <si>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</si>
  <si>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</si>
  <si>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</si>
  <si>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</si>
  <si>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</si>
  <si>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</si>
  <si>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</si>
  <si>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</si>
  <si>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</si>
  <si>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</si>
  <si>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</si>
  <si>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</si>
  <si>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</si>
  <si>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</si>
  <si>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</si>
  <si>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</si>
  <si>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</si>
  <si>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</si>
  <si>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</si>
  <si>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</si>
  <si>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</si>
  <si>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</si>
  <si>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</si>
  <si>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</si>
  <si>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</si>
  <si>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</si>
  <si>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</si>
  <si>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</si>
  <si>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</si>
  <si>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</si>
  <si>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</si>
  <si>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</si>
  <si>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</si>
  <si>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</si>
  <si>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</si>
  <si>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</si>
  <si>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</si>
  <si>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</si>
  <si>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</si>
  <si>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</si>
  <si>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</si>
  <si>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</si>
  <si>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</si>
  <si>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</si>
  <si>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</si>
  <si>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</si>
  <si>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</si>
  <si>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</si>
  <si>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</si>
  <si>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</si>
  <si>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</si>
  <si>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</si>
  <si>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</si>
  <si>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</si>
  <si>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</si>
  <si>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</si>
  <si>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</si>
  <si>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</si>
  <si>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</si>
  <si>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</si>
  <si>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</si>
  <si>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</si>
  <si>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</si>
  <si>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</si>
  <si>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</si>
  <si>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</si>
  <si>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</si>
  <si>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</si>
  <si>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</si>
  <si>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</si>
  <si>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</si>
  <si>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</si>
  <si>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</si>
  <si>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</si>
  <si>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</si>
  <si>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</si>
  <si>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</si>
  <si>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</si>
  <si>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</si>
  <si>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</si>
  <si>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</si>
  <si>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</si>
  <si>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</si>
  <si>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</si>
  <si>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</si>
  <si>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</si>
  <si>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</si>
  <si>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</si>
  <si>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</si>
  <si>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</si>
  <si>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</si>
  <si>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</si>
  <si>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</si>
  <si>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</si>
  <si>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</si>
  <si>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</si>
  <si>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</si>
  <si>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</si>
  <si>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</si>
  <si>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</si>
  <si>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</si>
  <si>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</si>
  <si>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</si>
  <si>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</si>
  <si>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</si>
  <si>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</si>
  <si>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</si>
  <si>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</si>
  <si>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</si>
  <si>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</si>
  <si>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</si>
  <si>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</si>
  <si>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</si>
  <si>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</si>
  <si>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</si>
  <si>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</si>
  <si>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</si>
  <si>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</si>
  <si>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</si>
  <si>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</si>
  <si>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</si>
  <si>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</si>
  <si>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</si>
  <si>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</si>
  <si>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</si>
  <si>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</si>
  <si>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</si>
  <si>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</si>
  <si>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</si>
  <si>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</si>
  <si>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</si>
  <si>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</si>
  <si>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</si>
  <si>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</si>
  <si>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</si>
  <si>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</si>
  <si>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</si>
  <si>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</si>
  <si>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</si>
  <si>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</si>
  <si>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</si>
  <si>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</si>
  <si>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</si>
  <si>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</si>
  <si>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</si>
  <si>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</si>
  <si>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</si>
  <si>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</si>
  <si>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</si>
  <si>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</si>
  <si>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</si>
  <si>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</si>
  <si>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</si>
  <si>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</si>
  <si>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</si>
  <si>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</si>
  <si>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</si>
  <si>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</si>
  <si>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</si>
  <si>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</si>
  <si>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</si>
  <si>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</si>
  <si>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</si>
  <si>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</si>
  <si>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</si>
  <si>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</si>
  <si>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</si>
  <si>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</si>
  <si>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</si>
  <si>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</si>
  <si>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</si>
  <si>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</si>
  <si>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</si>
  <si>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</si>
  <si>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</si>
  <si>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</si>
  <si>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</si>
  <si>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</si>
  <si>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</si>
  <si>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</si>
  <si>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</si>
  <si>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</si>
  <si>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</si>
  <si>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</si>
  <si>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</si>
  <si>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</si>
  <si>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</si>
  <si>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</si>
  <si>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</si>
  <si>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</si>
  <si>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</si>
  <si>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</si>
  <si>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</si>
  <si>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</si>
  <si>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</si>
  <si>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</si>
  <si>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</si>
  <si>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</si>
  <si>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</si>
  <si>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</si>
  <si>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</si>
  <si>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</si>
  <si>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</si>
  <si>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</si>
  <si>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</si>
  <si>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</si>
  <si>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</si>
  <si>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</si>
  <si>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</si>
  <si>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</si>
  <si>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</si>
  <si>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</si>
  <si>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</si>
  <si>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</si>
  <si>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</si>
  <si>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</si>
  <si>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</si>
  <si>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</si>
  <si>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</si>
  <si>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</si>
  <si>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</si>
  <si>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</si>
  <si>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</si>
  <si>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</si>
  <si>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</si>
  <si>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</si>
  <si>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</si>
  <si>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</si>
  <si>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</si>
  <si>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</si>
  <si>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</si>
  <si>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</si>
  <si>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</si>
  <si>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</si>
  <si>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</si>
  <si>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</si>
  <si>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</si>
  <si>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</si>
  <si>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</si>
  <si>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</si>
  <si>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</si>
  <si>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</si>
  <si>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</si>
  <si>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</si>
  <si>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</si>
  <si>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</si>
  <si>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</si>
  <si>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</si>
  <si>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</si>
  <si>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</si>
  <si>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</si>
  <si>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</si>
  <si>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</si>
  <si>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</si>
  <si>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</si>
  <si>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</si>
  <si>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</si>
  <si>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</si>
  <si>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</si>
  <si>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</si>
  <si>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</si>
  <si>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</si>
  <si>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</si>
  <si>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</si>
  <si>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</si>
  <si>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</si>
  <si>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</si>
  <si>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</si>
  <si>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</si>
  <si>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</si>
  <si>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</si>
  <si>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</si>
  <si>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</si>
  <si>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</si>
  <si>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</si>
  <si>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</si>
  <si>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</si>
  <si>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</si>
  <si>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</si>
  <si>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</si>
  <si>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</si>
  <si>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</si>
  <si>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</si>
  <si>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</si>
  <si>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</si>
  <si>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</si>
  <si>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</si>
  <si>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</si>
  <si>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</si>
  <si>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</si>
  <si>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</si>
  <si>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</si>
  <si>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</si>
  <si>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</si>
  <si>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</si>
  <si>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</si>
  <si>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</si>
  <si>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</si>
  <si>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</si>
  <si>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</si>
  <si>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</si>
  <si>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</si>
  <si>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</si>
  <si>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</si>
  <si>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</si>
  <si>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</si>
  <si>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</si>
  <si>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</si>
  <si>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</si>
  <si>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</si>
  <si>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</si>
  <si>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</si>
  <si>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</si>
  <si>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</si>
  <si>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</si>
  <si>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</si>
  <si>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</si>
  <si>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</si>
  <si>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</si>
  <si>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</si>
  <si>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</si>
  <si>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</si>
  <si>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</si>
  <si>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</si>
  <si>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</si>
  <si>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</si>
  <si>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</si>
  <si>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</si>
  <si>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</si>
  <si>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</si>
  <si>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</si>
  <si>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</si>
  <si>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</si>
  <si>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</si>
  <si>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</si>
  <si>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</si>
  <si>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</si>
  <si>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</si>
  <si>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</si>
  <si>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</si>
  <si>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</si>
  <si>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</si>
  <si>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</si>
  <si>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</si>
  <si>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</si>
  <si>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</si>
  <si>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</si>
  <si>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</si>
  <si>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</si>
  <si>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</si>
  <si>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</si>
  <si>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</si>
  <si>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</si>
  <si>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</si>
  <si>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</si>
  <si>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</si>
  <si>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</si>
  <si>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</si>
  <si>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</si>
  <si>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</si>
  <si>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</si>
  <si>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</si>
  <si>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</si>
  <si>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</si>
  <si>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</si>
  <si>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</si>
  <si>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</si>
  <si>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</si>
  <si>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</si>
  <si>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</si>
  <si>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</si>
  <si>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</si>
  <si>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</si>
  <si>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</si>
  <si>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</si>
  <si>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</si>
  <si>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</si>
  <si>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</si>
  <si>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</si>
  <si>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</si>
  <si>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</si>
  <si>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</si>
  <si>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</si>
  <si>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</si>
  <si>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</si>
  <si>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</si>
  <si>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</si>
  <si>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</si>
  <si>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</si>
  <si>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</si>
  <si>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</si>
  <si>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</si>
  <si>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</si>
  <si>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</si>
  <si>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</si>
  <si>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</si>
  <si>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</si>
  <si>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</si>
  <si>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</si>
  <si>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</si>
  <si>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</si>
  <si>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</si>
  <si>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</si>
  <si>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</si>
  <si>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</si>
  <si>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</si>
  <si>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</si>
  <si>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</si>
  <si>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</si>
  <si>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</si>
  <si>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</si>
  <si>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</si>
  <si>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</si>
  <si>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</si>
  <si>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</si>
  <si>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</si>
  <si>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</si>
  <si>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</si>
  <si>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</si>
  <si>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</si>
  <si>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</si>
  <si>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</si>
  <si>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</si>
  <si>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</si>
  <si>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</si>
  <si>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</si>
  <si>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</si>
  <si>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</si>
  <si>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</si>
  <si>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</si>
  <si>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</si>
  <si>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</si>
  <si>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</si>
  <si>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</si>
  <si>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</si>
  <si>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</si>
  <si>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</si>
  <si>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</si>
  <si>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</si>
  <si>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</si>
  <si>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</si>
  <si>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</si>
  <si>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</si>
  <si>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</si>
  <si>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</si>
  <si>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</si>
  <si>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</si>
  <si>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</si>
  <si>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</si>
  <si>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</si>
  <si>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</si>
  <si>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</si>
  <si>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</si>
  <si>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</si>
  <si>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</si>
  <si>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</si>
  <si>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</si>
  <si>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</si>
  <si>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</si>
  <si>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</si>
  <si>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</si>
  <si>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</si>
  <si>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</si>
  <si>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</si>
  <si>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</si>
  <si>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</si>
  <si>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</si>
  <si>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</si>
  <si>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</si>
  <si>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</si>
  <si>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</si>
  <si>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</si>
  <si>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</si>
  <si>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</si>
  <si>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</si>
  <si>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</si>
  <si>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</si>
  <si>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</si>
  <si>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</si>
  <si>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</si>
  <si>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</si>
  <si>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</si>
  <si>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</si>
  <si>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</si>
  <si>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</si>
  <si>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</si>
  <si>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</si>
  <si>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</si>
  <si>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</si>
  <si>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</si>
  <si>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</si>
  <si>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</si>
  <si>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</si>
  <si>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</si>
  <si>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</si>
  <si>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</si>
  <si>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</si>
  <si>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</si>
  <si>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</si>
  <si>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</si>
  <si>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</si>
  <si>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</si>
  <si>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</si>
  <si>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</si>
  <si>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</si>
  <si>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</si>
  <si>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</si>
  <si>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</si>
  <si>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</si>
  <si>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</si>
  <si>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</si>
  <si>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</si>
  <si>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</si>
  <si>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</si>
  <si>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</si>
  <si>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</si>
  <si>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</si>
  <si>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</si>
  <si>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</si>
  <si>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</si>
  <si>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</si>
  <si>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</si>
  <si>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</si>
  <si>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</si>
  <si>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</si>
  <si>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</si>
  <si>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</si>
  <si>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</si>
  <si>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</si>
  <si>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</si>
  <si>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</si>
  <si>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</si>
  <si>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</si>
  <si>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</si>
  <si>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</si>
  <si>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</si>
  <si>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</si>
  <si>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</si>
  <si>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</si>
  <si>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</si>
  <si>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</si>
  <si>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</si>
  <si>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</si>
  <si>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</si>
  <si>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</si>
  <si>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</si>
  <si>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</si>
  <si>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</si>
  <si>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</si>
  <si>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</si>
  <si>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</si>
  <si>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</si>
  <si>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</si>
  <si>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</si>
  <si>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</si>
  <si>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</si>
  <si>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</si>
  <si>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</si>
  <si>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</si>
  <si>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</si>
  <si>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</si>
  <si>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</si>
  <si>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</si>
  <si>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</si>
  <si>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</si>
  <si>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</si>
  <si>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</si>
  <si>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</si>
  <si>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</si>
  <si>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</si>
  <si>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</si>
  <si>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</si>
  <si>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</si>
  <si>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</si>
  <si>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</si>
  <si>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</si>
  <si>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</si>
  <si>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</si>
  <si>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</si>
  <si>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</si>
  <si>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</si>
  <si>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</si>
  <si>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</si>
  <si>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</si>
  <si>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</si>
  <si>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</si>
  <si>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</si>
  <si>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</si>
  <si>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</si>
  <si>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</si>
  <si>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</si>
  <si>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</si>
  <si>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</si>
  <si>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</si>
  <si>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</si>
  <si>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</si>
  <si>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</si>
  <si>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</si>
  <si>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</si>
  <si>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</si>
  <si>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</si>
  <si>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</si>
  <si>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</si>
  <si>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</si>
  <si>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</si>
  <si>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</si>
  <si>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</si>
  <si>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</si>
  <si>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</si>
  <si>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</si>
  <si>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</si>
  <si>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</si>
  <si>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</si>
  <si>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</si>
  <si>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</si>
  <si>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</si>
  <si>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</si>
  <si>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</si>
  <si>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</si>
  <si>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</si>
  <si>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</si>
  <si>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</si>
  <si>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</si>
  <si>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</si>
  <si>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</si>
  <si>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</si>
  <si>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</si>
  <si>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</si>
  <si>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</si>
  <si>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</si>
  <si>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</si>
  <si>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</si>
  <si>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</si>
  <si>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</si>
  <si>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</si>
  <si>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</si>
  <si>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</si>
  <si>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</si>
  <si>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</si>
  <si>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</si>
  <si>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</si>
  <si>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</si>
  <si>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</si>
  <si>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</si>
  <si>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</si>
  <si>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</si>
  <si>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</si>
  <si>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</si>
  <si>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</si>
  <si>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</si>
  <si>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</si>
  <si>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</si>
  <si>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</si>
  <si>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</si>
  <si>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</si>
  <si>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</si>
  <si>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</si>
  <si>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</si>
  <si>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</si>
  <si>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</si>
  <si>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</si>
  <si>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</si>
  <si>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</si>
  <si>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</si>
  <si>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</si>
  <si>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</si>
  <si>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</si>
  <si>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</si>
  <si>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</si>
  <si>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</si>
  <si>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</si>
  <si>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</si>
  <si>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</si>
  <si>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</si>
  <si>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</si>
  <si>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</si>
  <si>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</si>
  <si>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</si>
  <si>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</si>
  <si>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</si>
  <si>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</si>
  <si>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</si>
  <si>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</si>
  <si>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</si>
  <si>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</si>
  <si>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</si>
  <si>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</si>
  <si>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</si>
  <si>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</si>
  <si>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</si>
  <si>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</si>
  <si>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</si>
  <si>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</si>
  <si>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</si>
  <si>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</si>
  <si>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</si>
  <si>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</si>
  <si>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</si>
  <si>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</si>
  <si>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</si>
  <si>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</si>
  <si>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</si>
  <si>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</si>
  <si>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</si>
  <si>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</si>
  <si>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</si>
  <si>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</si>
  <si>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</si>
  <si>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</si>
  <si>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</si>
  <si>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</si>
  <si>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</si>
  <si>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</si>
  <si>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</si>
  <si>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</si>
  <si>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</si>
  <si>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</si>
  <si>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</si>
  <si>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</si>
  <si>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</si>
  <si>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</si>
  <si>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</si>
  <si>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</si>
  <si>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</si>
  <si>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</si>
  <si>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</si>
  <si>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</si>
  <si>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</si>
  <si>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</si>
  <si>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</si>
  <si>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</si>
  <si>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</si>
  <si>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</si>
  <si>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</si>
  <si>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</si>
  <si>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</si>
  <si>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</si>
  <si>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</si>
  <si>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</si>
  <si>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</si>
  <si>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</si>
  <si>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</si>
  <si>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</si>
  <si>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</si>
  <si>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</si>
  <si>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</si>
  <si>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</si>
  <si>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</si>
  <si>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</si>
  <si>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</si>
  <si>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</si>
  <si>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</si>
  <si>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</si>
  <si>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</si>
  <si>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</si>
  <si>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</si>
  <si>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</si>
  <si>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</si>
  <si>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</si>
  <si>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</si>
  <si>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</si>
  <si>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</si>
  <si>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</si>
  <si>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</si>
  <si>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</si>
  <si>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</si>
  <si>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</si>
  <si>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</si>
  <si>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</si>
  <si>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</si>
  <si>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</si>
  <si>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</si>
  <si>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</si>
  <si>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</si>
  <si>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</si>
  <si>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</si>
  <si>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</si>
  <si>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</si>
  <si>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</si>
  <si>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</si>
  <si>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</si>
  <si>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</si>
  <si>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</si>
  <si>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</si>
  <si>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</si>
  <si>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</si>
  <si>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</si>
  <si>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</si>
  <si>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</si>
  <si>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</si>
  <si>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</si>
  <si>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</si>
  <si>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</si>
  <si>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</si>
  <si>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</si>
  <si>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</si>
  <si>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</si>
  <si>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</si>
  <si>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</si>
  <si>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</si>
  <si>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</si>
  <si>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</si>
  <si>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</si>
  <si>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</si>
  <si>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</si>
  <si>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</si>
  <si>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</si>
  <si>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</si>
  <si>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</si>
  <si>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</si>
  <si>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</si>
  <si>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</si>
  <si>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</si>
  <si>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</si>
  <si>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</si>
  <si>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</si>
  <si>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</si>
  <si>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</si>
  <si>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</si>
  <si>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</si>
  <si>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</si>
  <si>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</si>
  <si>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</si>
  <si>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</si>
  <si>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</si>
  <si>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</si>
  <si>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</si>
  <si>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</si>
  <si>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</si>
  <si>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</si>
  <si>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</si>
  <si>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</si>
  <si>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</si>
  <si>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</si>
  <si>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</si>
  <si>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</si>
  <si>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</si>
  <si>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</si>
  <si>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</si>
  <si>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</si>
  <si>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</si>
  <si>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</si>
  <si>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</si>
  <si>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</si>
  <si>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</si>
  <si>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</si>
  <si>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</si>
  <si>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</si>
  <si>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</si>
  <si>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</si>
  <si>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</si>
  <si>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</si>
  <si>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</si>
  <si>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</si>
  <si>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</si>
  <si>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</si>
  <si>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</si>
  <si>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</si>
  <si>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</si>
  <si>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</si>
  <si>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</si>
  <si>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</si>
  <si>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</si>
  <si>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</si>
  <si>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</si>
  <si>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</si>
  <si>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</si>
  <si>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</si>
  <si>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</si>
  <si>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</si>
  <si>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</si>
  <si>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</si>
  <si>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</si>
  <si>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</si>
  <si>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</si>
  <si>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</si>
  <si>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</si>
  <si>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</si>
  <si>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</si>
  <si>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</si>
  <si>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</si>
  <si>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</si>
  <si>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</si>
  <si>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</si>
  <si>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</si>
  <si>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</si>
  <si>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</si>
  <si>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</si>
  <si>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</si>
  <si>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</si>
  <si>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</si>
  <si>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</si>
  <si>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</si>
  <si>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</si>
  <si>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</si>
  <si>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</si>
  <si>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</si>
  <si>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</si>
  <si>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</si>
  <si>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</si>
  <si>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</si>
  <si>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</si>
  <si>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</si>
  <si>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</si>
  <si>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</si>
  <si>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</si>
  <si>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</si>
  <si>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</si>
  <si>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</si>
  <si>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</si>
  <si>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</si>
  <si>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</si>
  <si>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</si>
  <si>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</si>
  <si>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</si>
  <si>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</si>
  <si>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</si>
  <si>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</si>
  <si>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</si>
  <si>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</si>
  <si>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</si>
  <si>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</si>
  <si>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</si>
  <si>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</si>
  <si>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</si>
  <si>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</si>
  <si>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</si>
  <si>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</si>
  <si>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</si>
  <si>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</si>
  <si>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</si>
  <si>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</si>
  <si>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</si>
  <si>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</si>
  <si>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</si>
  <si>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</si>
  <si>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</si>
  <si>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</si>
  <si>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</si>
  <si>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</si>
  <si>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</si>
  <si>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</si>
  <si>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</si>
  <si>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</si>
  <si>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</si>
  <si>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</si>
  <si>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</si>
  <si>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</si>
  <si>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</si>
  <si>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</si>
  <si>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</si>
  <si>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</si>
  <si>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</si>
  <si>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</si>
  <si>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</si>
  <si>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</si>
  <si>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</si>
  <si>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</si>
  <si>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</si>
  <si>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</si>
  <si>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</si>
  <si>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</si>
  <si>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</si>
  <si>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</si>
  <si>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</si>
  <si>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</si>
  <si>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</si>
  <si>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</si>
  <si>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</si>
  <si>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</si>
  <si>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</si>
  <si>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</si>
  <si>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</si>
  <si>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</si>
  <si>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</si>
  <si>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</si>
  <si>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</si>
  <si>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</si>
  <si>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</si>
  <si>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</si>
  <si>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</si>
  <si>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</si>
  <si>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</si>
  <si>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</si>
  <si>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</si>
  <si>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</si>
  <si>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</si>
  <si>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</si>
  <si>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</si>
  <si>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</si>
  <si>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</si>
  <si>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</si>
  <si>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</si>
  <si>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</si>
  <si>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</si>
  <si>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</si>
  <si>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</si>
  <si>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</si>
  <si>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</si>
  <si>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</si>
  <si>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</si>
  <si>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</si>
  <si>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</si>
  <si>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</si>
  <si>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</si>
  <si>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</si>
  <si>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</si>
  <si>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</si>
  <si>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</si>
  <si>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</si>
  <si>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</si>
  <si>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</si>
  <si>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</si>
  <si>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</si>
  <si>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</si>
  <si>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</si>
  <si>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</si>
  <si>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</si>
  <si>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</si>
  <si>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</si>
  <si>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</si>
  <si>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</si>
  <si>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</si>
  <si>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</si>
  <si>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</si>
  <si>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</si>
  <si>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</si>
  <si>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</si>
  <si>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</si>
  <si>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</si>
  <si>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</si>
  <si>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</si>
  <si>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</si>
  <si>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</si>
  <si>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</si>
  <si>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</si>
  <si>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</si>
  <si>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</si>
  <si>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</si>
  <si>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</si>
  <si>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</si>
  <si>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</si>
  <si>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</si>
  <si>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</si>
  <si>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</si>
  <si>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</si>
  <si>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</si>
  <si>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</si>
  <si>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</si>
  <si>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</si>
  <si>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</si>
  <si>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</si>
  <si>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</si>
  <si>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</si>
  <si>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</si>
  <si>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</si>
  <si>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</si>
  <si>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</si>
  <si>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</si>
  <si>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</si>
  <si>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</si>
  <si>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</si>
  <si>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</si>
  <si>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</si>
  <si>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</si>
  <si>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</si>
  <si>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</si>
  <si>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</si>
  <si>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</si>
  <si>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</si>
  <si>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</si>
  <si>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</si>
  <si>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</si>
  <si>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</si>
  <si>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</si>
  <si>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</si>
  <si>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</si>
  <si>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</si>
  <si>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</si>
  <si>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</si>
  <si>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</si>
  <si>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</si>
  <si>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</si>
  <si>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</si>
  <si>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</si>
  <si>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</si>
  <si>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</si>
  <si>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</si>
  <si>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</si>
  <si>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</si>
  <si>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</si>
  <si>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</si>
  <si>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</si>
  <si>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</si>
  <si>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</si>
  <si>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</si>
  <si>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</si>
  <si>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</si>
  <si>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</si>
  <si>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</si>
  <si>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</si>
  <si>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</si>
  <si>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</si>
  <si>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</si>
  <si>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</si>
  <si>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</si>
  <si>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</si>
  <si>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</si>
  <si>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</si>
  <si>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</si>
  <si>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</si>
  <si>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</si>
  <si>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</si>
  <si>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</si>
  <si>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</si>
  <si>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</si>
  <si>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</si>
  <si>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</si>
  <si>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</si>
  <si>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</si>
  <si>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</si>
  <si>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</si>
  <si>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</si>
  <si>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</si>
  <si>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</si>
  <si>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</si>
  <si>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</si>
  <si>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</si>
  <si>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</si>
  <si>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</si>
  <si>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</si>
  <si>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</si>
  <si>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</si>
  <si>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</si>
  <si>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</si>
  <si>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</si>
  <si>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</si>
  <si>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</si>
  <si>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</si>
  <si>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</si>
  <si>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</si>
  <si>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</si>
  <si>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</si>
  <si>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</si>
  <si>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</si>
  <si>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</si>
  <si>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</si>
  <si>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</si>
  <si>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</si>
  <si>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</si>
  <si>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</si>
  <si>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</si>
  <si>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</si>
  <si>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</si>
  <si>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</si>
  <si>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</si>
  <si>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</si>
  <si>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</si>
  <si>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</si>
  <si>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</si>
  <si>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</si>
  <si>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</si>
  <si>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</si>
  <si>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</si>
  <si>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</si>
  <si>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</si>
  <si>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</si>
  <si>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</si>
  <si>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</si>
  <si>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</si>
  <si>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</si>
  <si>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</si>
  <si>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</si>
  <si>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</si>
  <si>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</si>
  <si>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</si>
  <si>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</si>
  <si>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</si>
  <si>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</si>
  <si>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</si>
  <si>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</si>
  <si>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</si>
  <si>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</si>
  <si>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</si>
  <si>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</si>
  <si>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</si>
  <si>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</si>
  <si>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</si>
  <si>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</si>
  <si>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</si>
  <si>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</si>
  <si>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</si>
  <si>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</si>
  <si>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</si>
  <si>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</si>
  <si>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</si>
  <si>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</si>
  <si>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</si>
  <si>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</si>
  <si>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</si>
  <si>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</si>
  <si>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</si>
  <si>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</si>
  <si>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</si>
  <si>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</si>
  <si>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</si>
  <si>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</si>
  <si>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</si>
  <si>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</si>
  <si>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</si>
  <si>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</si>
  <si>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</si>
  <si>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</si>
  <si>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</si>
  <si>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</si>
  <si>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</si>
  <si>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</si>
  <si>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</si>
  <si>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</si>
  <si>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</si>
  <si>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</si>
  <si>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</si>
  <si>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</si>
  <si>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</si>
  <si>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</si>
  <si>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</si>
  <si>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</si>
  <si>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</si>
  <si>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</si>
  <si>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</si>
  <si>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</si>
  <si>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</si>
  <si>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</si>
  <si>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</si>
  <si>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</si>
  <si>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</si>
  <si>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</si>
  <si>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</si>
  <si>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</si>
  <si>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</si>
  <si>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</si>
  <si>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</si>
  <si>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</si>
  <si>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</si>
  <si>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</si>
  <si>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</si>
  <si>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</si>
  <si>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</si>
  <si>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</si>
  <si>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</si>
  <si>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</si>
  <si>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</si>
  <si>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</si>
  <si>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</si>
  <si>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</si>
  <si>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</si>
  <si>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</si>
  <si>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</si>
  <si>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</si>
  <si>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</si>
  <si>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</si>
  <si>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</si>
  <si>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</si>
  <si>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</si>
  <si>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</si>
  <si>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</si>
  <si>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</si>
  <si>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</si>
  <si>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</si>
  <si>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</si>
  <si>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</si>
  <si>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</si>
  <si>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</si>
  <si>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</si>
  <si>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</si>
  <si>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</si>
  <si>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</si>
  <si>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</si>
  <si>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</si>
  <si>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</si>
  <si>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</si>
  <si>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</si>
  <si>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</si>
  <si>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</si>
  <si>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</si>
  <si>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</si>
  <si>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</si>
  <si>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</si>
  <si>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</si>
  <si>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</si>
  <si>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</si>
  <si>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</si>
  <si>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</si>
  <si>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</si>
  <si>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</si>
  <si>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</si>
  <si>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</si>
  <si>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</si>
  <si>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</si>
  <si>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</si>
  <si>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</si>
  <si>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</si>
  <si>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</si>
  <si>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</si>
  <si>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</si>
  <si>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</si>
  <si>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</si>
  <si>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</si>
  <si>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</si>
  <si>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</si>
  <si>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</si>
  <si>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</si>
  <si>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</si>
  <si>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</si>
  <si>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</si>
  <si>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</si>
  <si>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</si>
  <si>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</si>
  <si>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</si>
  <si>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</si>
  <si>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</si>
  <si>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</si>
  <si>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</si>
  <si>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</si>
  <si>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</si>
  <si>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</si>
  <si>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</si>
  <si>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</si>
  <si>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</si>
  <si>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</si>
  <si>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</si>
  <si>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</si>
  <si>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</si>
  <si>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</si>
  <si>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</si>
  <si>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</si>
  <si>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</si>
  <si>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</si>
  <si>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</si>
  <si>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</si>
  <si>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</si>
  <si>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</si>
  <si>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</si>
  <si>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</si>
  <si>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</si>
  <si>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</si>
  <si>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</si>
  <si>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</si>
  <si>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</si>
  <si>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</si>
  <si>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</si>
  <si>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</si>
  <si>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</si>
  <si>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</si>
  <si>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</si>
  <si>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</si>
  <si>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</si>
  <si>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</si>
  <si>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</si>
  <si>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</si>
  <si>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</si>
  <si>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</si>
  <si>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</si>
  <si>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</si>
  <si>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</si>
  <si>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</si>
  <si>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</si>
  <si>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</si>
  <si>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</si>
  <si>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</si>
  <si>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</si>
  <si>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</si>
  <si>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</si>
  <si>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</si>
  <si>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</si>
  <si>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</si>
  <si>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</si>
  <si>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</si>
  <si>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</si>
  <si>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</si>
  <si>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</si>
  <si>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</si>
  <si>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</si>
  <si>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</si>
  <si>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</si>
  <si>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</si>
  <si>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</si>
  <si>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</si>
  <si>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</si>
  <si>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</si>
  <si>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</si>
  <si>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</si>
  <si>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</si>
  <si>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</si>
  <si>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</si>
  <si>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</si>
  <si>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</si>
  <si>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</si>
  <si>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</si>
  <si>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</si>
  <si>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</si>
  <si>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</si>
  <si>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</si>
  <si>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</si>
  <si>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</si>
  <si>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</si>
  <si>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</si>
  <si>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</si>
  <si>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</si>
  <si>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</si>
  <si>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</si>
  <si>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</si>
  <si>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</si>
  <si>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</si>
  <si>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</si>
  <si>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</si>
  <si>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</si>
  <si>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</si>
  <si>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</si>
  <si>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</si>
  <si>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</si>
  <si>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</si>
  <si>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</si>
  <si>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</si>
  <si>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</si>
  <si>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</si>
  <si>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</si>
  <si>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</si>
  <si>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</si>
  <si>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</si>
  <si>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</si>
  <si>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</si>
  <si>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</si>
  <si>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</si>
  <si>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</si>
  <si>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</si>
  <si>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</si>
  <si>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</si>
  <si>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</si>
  <si>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</si>
  <si>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</si>
  <si>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</si>
  <si>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</si>
  <si>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</si>
  <si>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</si>
  <si>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</si>
  <si>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</si>
  <si>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</si>
  <si>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</si>
  <si>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</si>
  <si>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</si>
  <si>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</si>
  <si>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</si>
  <si>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</si>
  <si>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</si>
  <si>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</si>
  <si>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</si>
  <si>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</si>
  <si>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</si>
  <si>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</si>
  <si>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</si>
  <si>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</si>
  <si>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</si>
  <si>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</si>
  <si>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</si>
  <si>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</si>
  <si>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</si>
  <si>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</si>
  <si>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</si>
  <si>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</si>
  <si>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</si>
  <si>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</si>
  <si>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</si>
  <si>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</si>
  <si>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</si>
  <si>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</si>
  <si>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</si>
  <si>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</si>
  <si>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</si>
  <si>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</si>
  <si>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</si>
  <si>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</si>
  <si>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</si>
  <si>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</si>
  <si>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</si>
  <si>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</si>
  <si>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</si>
  <si>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</si>
  <si>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</si>
  <si>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</si>
  <si>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</si>
  <si>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</si>
  <si>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</si>
  <si>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</si>
  <si>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</si>
  <si>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</si>
  <si>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</si>
  <si>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</si>
  <si>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</si>
  <si>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</si>
  <si>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</si>
  <si>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</si>
  <si>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</si>
  <si>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</si>
  <si>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</si>
  <si>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</si>
  <si>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</si>
  <si>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</si>
  <si>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</si>
  <si>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</si>
  <si>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</si>
  <si>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</si>
  <si>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</si>
  <si>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</si>
  <si>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</si>
  <si>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</si>
  <si>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</si>
  <si>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</si>
  <si>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</si>
  <si>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</si>
  <si>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</si>
  <si>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</si>
  <si>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</si>
  <si>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</si>
  <si>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</si>
  <si>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</si>
  <si>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</si>
  <si>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</si>
  <si>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</si>
  <si>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</si>
  <si>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</si>
  <si>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</si>
  <si>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</si>
  <si>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</si>
  <si>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</si>
  <si>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</si>
  <si>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</si>
  <si>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</si>
  <si>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</si>
  <si>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</si>
  <si>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</si>
  <si>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</si>
  <si>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</si>
  <si>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</si>
  <si>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</si>
  <si>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</si>
  <si>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</si>
  <si>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</si>
  <si>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</si>
  <si>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</si>
  <si>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</si>
  <si>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</si>
  <si>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</si>
  <si>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</si>
  <si>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</si>
  <si>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</si>
  <si>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</si>
  <si>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</si>
  <si>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</si>
  <si>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</si>
  <si>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</si>
  <si>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</si>
  <si>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</si>
  <si>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</si>
  <si>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</si>
  <si>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</si>
  <si>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</si>
  <si>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</si>
  <si>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</si>
  <si>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</si>
  <si>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</si>
  <si>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</si>
  <si>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</si>
  <si>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</si>
  <si>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</si>
  <si>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</si>
  <si>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</si>
  <si>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</si>
  <si>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</si>
  <si>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</si>
  <si>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</si>
  <si>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</si>
  <si>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</si>
  <si>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</si>
  <si>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</si>
  <si>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</si>
  <si>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</si>
  <si>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</si>
  <si>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</si>
  <si>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</si>
  <si>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</si>
  <si>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</si>
  <si>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</si>
  <si>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</si>
  <si>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</si>
  <si>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</si>
  <si>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</si>
  <si>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</si>
  <si>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</si>
  <si>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</si>
  <si>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</si>
  <si>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</si>
  <si>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</si>
  <si>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</si>
  <si>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</si>
  <si>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</si>
  <si>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</si>
  <si>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</si>
  <si>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</si>
  <si>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</si>
  <si>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</si>
  <si>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</si>
  <si>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</si>
  <si>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</si>
  <si>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</si>
  <si>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</si>
  <si>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</si>
  <si>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</si>
  <si>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</si>
  <si>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</si>
  <si>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</si>
  <si>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</si>
  <si>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</si>
  <si>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</si>
  <si>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</si>
  <si>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</si>
  <si>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</si>
  <si>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</si>
  <si>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</si>
  <si>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</si>
  <si>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</si>
  <si>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</si>
  <si>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</si>
  <si>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</si>
  <si>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</si>
  <si>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</si>
  <si>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</si>
  <si>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</si>
  <si>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</si>
  <si>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</si>
  <si>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</si>
  <si>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</si>
  <si>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</si>
  <si>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</si>
  <si>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</si>
  <si>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</si>
  <si>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</si>
  <si>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</si>
  <si>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</si>
  <si>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</si>
  <si>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</si>
  <si>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</si>
  <si>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</si>
  <si>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</si>
  <si>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</si>
  <si>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</si>
  <si>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</si>
  <si>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</si>
  <si>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</si>
  <si>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</si>
  <si>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</si>
  <si>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</si>
  <si>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</si>
  <si>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</si>
  <si>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</si>
  <si>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</si>
  <si>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</si>
  <si>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</si>
  <si>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</si>
  <si>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</si>
  <si>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</si>
  <si>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</si>
  <si>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</si>
  <si>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</si>
  <si>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</si>
  <si>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</si>
  <si>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</si>
  <si>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</si>
  <si>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</si>
  <si>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</si>
  <si>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</si>
  <si>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</si>
  <si>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</si>
  <si>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</si>
  <si>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</si>
  <si>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</si>
  <si>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</si>
  <si>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</si>
  <si>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</si>
  <si>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</si>
  <si>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</si>
  <si>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</si>
  <si>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</si>
  <si>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</si>
  <si>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</si>
  <si>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</si>
  <si>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</si>
  <si>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</si>
  <si>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</si>
  <si>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</si>
  <si>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</si>
  <si>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</si>
  <si>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</si>
  <si>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</si>
  <si>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</si>
  <si>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</si>
  <si>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</si>
  <si>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</si>
  <si>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</si>
  <si>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</si>
  <si>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</si>
  <si>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</si>
  <si>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</si>
  <si>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</si>
  <si>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</si>
  <si>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</si>
  <si>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</si>
  <si>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</si>
  <si>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</si>
  <si>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</si>
  <si>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</si>
  <si>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</si>
  <si>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</si>
  <si>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</si>
  <si>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</si>
  <si>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</si>
  <si>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</si>
  <si>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</si>
  <si>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</si>
  <si>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</si>
  <si>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</si>
  <si>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</si>
  <si>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</si>
  <si>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</si>
  <si>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</si>
  <si>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</si>
  <si>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</si>
  <si>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</si>
  <si>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</si>
  <si>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</si>
  <si>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</si>
  <si>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</si>
  <si>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</si>
  <si>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</si>
  <si>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</si>
  <si>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</si>
  <si>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</si>
  <si>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</si>
  <si>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</si>
  <si>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</si>
  <si>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</si>
  <si>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</si>
  <si>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</si>
  <si>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</si>
  <si>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</si>
  <si>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</si>
  <si>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</si>
  <si>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</si>
  <si>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</si>
  <si>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</si>
  <si>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</si>
  <si>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</si>
  <si>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</si>
  <si>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</si>
  <si>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</si>
  <si>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</si>
  <si>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</si>
  <si>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</si>
  <si>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</si>
  <si>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</si>
  <si>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</si>
  <si>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</si>
  <si>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</si>
  <si>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</si>
  <si>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</si>
  <si>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</si>
  <si>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</si>
  <si>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</si>
  <si>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</si>
  <si>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</si>
  <si>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</si>
  <si>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</si>
  <si>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</si>
  <si>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</si>
  <si>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</si>
  <si>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</si>
  <si>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</si>
  <si>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</si>
  <si>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</si>
  <si>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</si>
  <si>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</si>
  <si>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</si>
  <si>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</si>
  <si>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</si>
  <si>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</si>
  <si>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</si>
  <si>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</si>
  <si>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</si>
  <si>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</si>
  <si>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</si>
  <si>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</si>
  <si>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</si>
  <si>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</si>
  <si>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</si>
  <si>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</si>
  <si>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</si>
  <si>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</si>
  <si>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</si>
  <si>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</si>
  <si>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</si>
  <si>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</si>
  <si>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</si>
  <si>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</si>
  <si>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</si>
  <si>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</si>
  <si>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</si>
  <si>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</si>
  <si>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</si>
  <si>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</si>
  <si>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</si>
  <si>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</si>
  <si>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</si>
  <si>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</si>
  <si>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</si>
  <si>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</si>
  <si>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</si>
  <si>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</si>
  <si>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</si>
  <si>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</si>
  <si>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</si>
  <si>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</si>
  <si>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</si>
  <si>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</si>
  <si>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</si>
  <si>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</si>
  <si>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</si>
  <si>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</si>
  <si>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</si>
  <si>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</si>
  <si>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</si>
  <si>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</si>
  <si>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</si>
  <si>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</si>
  <si>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</si>
  <si>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</si>
  <si>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</si>
  <si>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</si>
  <si>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</si>
  <si>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</si>
  <si>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</si>
  <si>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</si>
  <si>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</si>
  <si>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</si>
  <si>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</si>
  <si>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</si>
  <si>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</si>
  <si>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</si>
  <si>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</si>
  <si>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</si>
  <si>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</si>
  <si>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</si>
  <si>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</si>
  <si>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</si>
  <si>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</si>
  <si>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</si>
  <si>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</si>
  <si>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</si>
  <si>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</si>
  <si>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</si>
  <si>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</si>
  <si>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</si>
  <si>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</si>
  <si>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</si>
  <si>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</si>
  <si>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</si>
  <si>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</si>
  <si>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</si>
  <si>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</si>
  <si>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</si>
  <si>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</si>
  <si>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</si>
  <si>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</si>
  <si>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</si>
  <si>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</si>
  <si>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</si>
  <si>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</si>
  <si>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</si>
  <si>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</si>
  <si>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</si>
  <si>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</si>
  <si>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</si>
  <si>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</si>
  <si>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</si>
  <si>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</si>
  <si>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</si>
  <si>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</si>
  <si>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</si>
  <si>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</si>
  <si>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</si>
  <si>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</si>
  <si>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</si>
  <si>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</si>
  <si>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</si>
  <si>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</si>
  <si>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</si>
  <si>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</si>
  <si>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</si>
  <si>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</si>
  <si>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</si>
  <si>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</si>
  <si>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</si>
  <si>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</si>
  <si>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</si>
  <si>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</si>
  <si>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</si>
  <si>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</si>
  <si>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</si>
  <si>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</si>
  <si>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</si>
  <si>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</si>
  <si>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</si>
  <si>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</si>
  <si>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</si>
  <si>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</si>
  <si>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</si>
  <si>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</si>
  <si>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</si>
  <si>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</si>
  <si>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</si>
  <si>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</si>
  <si>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</si>
  <si>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</si>
  <si>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</si>
  <si>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</si>
  <si>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</si>
  <si>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</si>
  <si>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</si>
  <si>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</si>
  <si>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</si>
  <si>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</si>
  <si>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</si>
  <si>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</si>
  <si>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</si>
  <si>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</si>
  <si>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</si>
  <si>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</si>
  <si>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</si>
  <si>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</si>
  <si>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</si>
  <si>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</si>
  <si>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</si>
  <si>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</si>
  <si>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</si>
  <si>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</si>
  <si>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</si>
  <si>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</si>
  <si>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</si>
  <si>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</si>
  <si>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</si>
  <si>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</si>
  <si>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</si>
  <si>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</si>
  <si>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</si>
  <si>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</si>
  <si>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</si>
  <si>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</si>
  <si>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</si>
  <si>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</si>
  <si>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</si>
  <si>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</si>
  <si>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</si>
  <si>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</si>
  <si>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</si>
  <si>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</si>
  <si>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</si>
  <si>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</si>
  <si>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</si>
  <si>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</si>
  <si>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</si>
  <si>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</si>
  <si>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</si>
  <si>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</si>
  <si>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</si>
  <si>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</si>
  <si>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</si>
  <si>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</si>
  <si>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</si>
  <si>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</si>
  <si>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</si>
  <si>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</si>
  <si>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</si>
  <si>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</si>
  <si>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</si>
  <si>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</si>
  <si>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</si>
  <si>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</si>
  <si>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</si>
  <si>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</si>
  <si>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</si>
  <si>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</si>
  <si>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</si>
  <si>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</si>
  <si>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</si>
  <si>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</si>
  <si>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</si>
  <si>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</si>
  <si>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</si>
  <si>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</si>
  <si>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</si>
  <si>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</si>
  <si>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</si>
  <si>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</si>
  <si>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</si>
  <si>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</si>
  <si>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</si>
  <si>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</si>
  <si>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</si>
  <si>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</si>
  <si>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</si>
  <si>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</si>
  <si>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</si>
  <si>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</si>
  <si>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</si>
  <si>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</si>
  <si>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</si>
  <si>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</si>
  <si>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</si>
  <si>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</si>
  <si>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</si>
  <si>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</si>
  <si>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</si>
  <si>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</si>
  <si>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</si>
  <si>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</si>
  <si>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</si>
  <si>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</si>
  <si>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</si>
  <si>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</si>
  <si>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</si>
  <si>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</si>
  <si>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</si>
  <si>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</si>
  <si>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</si>
  <si>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</si>
  <si>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</si>
  <si>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</si>
  <si>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</si>
  <si>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</si>
  <si>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</si>
  <si>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</si>
  <si>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</si>
  <si>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</si>
  <si>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</si>
  <si>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</si>
  <si>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</si>
  <si>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</si>
  <si>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</si>
  <si>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</si>
  <si>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</si>
  <si>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</si>
  <si>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</si>
  <si>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</si>
  <si>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</si>
  <si>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</si>
  <si>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</si>
  <si>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</si>
  <si>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</si>
  <si>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</si>
  <si>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</si>
  <si>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</si>
  <si>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</si>
  <si>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</si>
  <si>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</si>
  <si>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</si>
  <si>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</si>
  <si>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</si>
  <si>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</si>
  <si>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</si>
  <si>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</si>
  <si>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</si>
  <si>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</si>
  <si>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</si>
  <si>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</si>
  <si>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</si>
  <si>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</si>
  <si>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</si>
  <si>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</si>
  <si>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</si>
  <si>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</si>
  <si>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</si>
  <si>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</si>
  <si>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</si>
  <si>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</si>
  <si>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</si>
  <si>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</si>
  <si>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</si>
  <si>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</si>
  <si>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</si>
  <si>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</si>
  <si>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</si>
  <si>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</si>
  <si>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</si>
  <si>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</si>
  <si>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</si>
  <si>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</si>
  <si>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</si>
  <si>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</si>
  <si>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</si>
  <si>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</si>
  <si>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</si>
  <si>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</si>
  <si>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</si>
  <si>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</si>
  <si>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</si>
  <si>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</si>
  <si>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</si>
  <si>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</si>
  <si>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</si>
  <si>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</si>
  <si>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</si>
  <si>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</si>
  <si>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</si>
  <si>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</si>
  <si>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</si>
  <si>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</si>
  <si>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</si>
  <si>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</si>
  <si>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</si>
  <si>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</si>
  <si>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</si>
  <si>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</si>
  <si>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</si>
  <si>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</si>
  <si>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</si>
  <si>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</si>
  <si>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</si>
  <si>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</si>
  <si>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</si>
  <si>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</si>
  <si>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</si>
  <si>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</si>
  <si>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</si>
  <si>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</si>
  <si>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</si>
  <si>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</si>
  <si>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</si>
  <si>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</si>
  <si>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</si>
  <si>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</si>
  <si>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</si>
  <si>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</si>
  <si>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</si>
  <si>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</si>
  <si>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</si>
  <si>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</si>
  <si>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</si>
  <si>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</si>
  <si>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</si>
  <si>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</si>
  <si>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</si>
  <si>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</si>
  <si>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</si>
  <si>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</si>
  <si>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</si>
  <si>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</si>
  <si>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</si>
  <si>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</si>
  <si>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</si>
  <si>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</si>
  <si>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</si>
  <si>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</si>
  <si>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</si>
  <si>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</si>
  <si>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</si>
  <si>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</si>
  <si>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</si>
  <si>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</si>
  <si>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</si>
  <si>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</si>
  <si>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</si>
  <si>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</si>
  <si>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</si>
  <si>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</si>
  <si>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</si>
  <si>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</si>
  <si>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</si>
  <si>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</si>
  <si>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</si>
  <si>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</si>
  <si>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</si>
  <si>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</si>
  <si>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</si>
  <si>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</si>
  <si>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</si>
  <si>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</si>
  <si>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</si>
  <si>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</si>
  <si>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</si>
  <si>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</si>
  <si>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</si>
  <si>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</si>
  <si>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</si>
  <si>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</si>
  <si>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</si>
  <si>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</si>
  <si>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</si>
  <si>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</si>
  <si>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</si>
  <si>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</si>
  <si>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</si>
  <si>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</si>
  <si>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</si>
  <si>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</si>
  <si>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</si>
  <si>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</si>
  <si>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</si>
  <si>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</si>
  <si>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</si>
  <si>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</si>
  <si>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</si>
  <si>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</si>
  <si>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</si>
  <si>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</si>
  <si>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</si>
  <si>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</si>
  <si>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</si>
  <si>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</si>
  <si>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</si>
  <si>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</si>
  <si>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</si>
  <si>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</si>
  <si>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</si>
  <si>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</si>
  <si>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</si>
  <si>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</si>
  <si>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</si>
  <si>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</si>
  <si>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</si>
  <si>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</si>
  <si>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</si>
  <si>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</si>
  <si>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</si>
  <si>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</si>
  <si>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</si>
  <si>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</si>
  <si>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</si>
  <si>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</si>
  <si>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</si>
  <si>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</si>
  <si>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</si>
  <si>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</si>
  <si>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</si>
  <si>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</si>
  <si>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</si>
  <si>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</si>
  <si>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</si>
  <si>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</si>
  <si>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</si>
  <si>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</si>
  <si>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</si>
  <si>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</si>
  <si>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</si>
  <si>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</si>
  <si>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</si>
  <si>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</si>
  <si>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</si>
  <si>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</si>
  <si>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</si>
  <si>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</si>
  <si>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</si>
  <si>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</si>
  <si>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</si>
  <si>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</si>
  <si>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</si>
  <si>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</si>
  <si>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</si>
  <si>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</si>
  <si>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</si>
  <si>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</si>
  <si>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</si>
  <si>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</si>
  <si>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</si>
  <si>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</si>
  <si>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</si>
  <si>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</si>
  <si>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</si>
  <si>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</si>
  <si>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</si>
  <si>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</si>
  <si>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</si>
  <si>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</si>
  <si>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</si>
  <si>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</si>
  <si>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</si>
  <si>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</si>
  <si>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</si>
  <si>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</si>
  <si>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</si>
  <si>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</si>
  <si>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</si>
  <si>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</si>
  <si>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</si>
  <si>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</si>
  <si>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</si>
  <si>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</si>
  <si>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</si>
  <si>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</si>
  <si>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</si>
  <si>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</si>
  <si>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</si>
  <si>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</si>
  <si>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</si>
  <si>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</si>
  <si>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</si>
  <si>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</si>
  <si>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</si>
  <si>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</si>
  <si>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</si>
  <si>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</si>
  <si>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</si>
  <si>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</si>
  <si>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</si>
  <si>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</si>
  <si>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</si>
  <si>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</si>
  <si>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</si>
  <si>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</si>
  <si>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</si>
  <si>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</si>
  <si>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</si>
  <si>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</si>
  <si>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</si>
  <si>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</si>
  <si>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</si>
  <si>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</si>
  <si>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</si>
  <si>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</si>
  <si>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</si>
  <si>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</si>
  <si>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</si>
  <si>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</si>
  <si>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</si>
  <si>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</si>
  <si>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</si>
  <si>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</si>
  <si>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</si>
  <si>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</si>
  <si>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</si>
  <si>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</si>
  <si>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</si>
  <si>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</si>
  <si>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</si>
  <si>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</si>
  <si>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</si>
  <si>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</si>
  <si>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</si>
  <si>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</si>
  <si>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</si>
  <si>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</si>
  <si>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</si>
  <si>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</si>
  <si>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</si>
  <si>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</si>
  <si>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</si>
  <si>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</si>
  <si>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</si>
  <si>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</si>
  <si>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</si>
  <si>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</si>
  <si>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</si>
  <si>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</si>
  <si>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</si>
  <si>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</si>
  <si>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</si>
  <si>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</si>
  <si>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</si>
  <si>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</si>
  <si>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</si>
  <si>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</si>
  <si>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</si>
  <si>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</si>
  <si>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</si>
  <si>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</si>
  <si>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</si>
  <si>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</si>
  <si>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</si>
  <si>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</si>
  <si>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</si>
  <si>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</si>
  <si>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</si>
  <si>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</si>
  <si>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</si>
  <si>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</si>
  <si>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</si>
  <si>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</si>
  <si>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</si>
  <si>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</si>
  <si>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</si>
  <si>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</si>
  <si>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</si>
  <si>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</si>
  <si>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</si>
  <si>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</si>
  <si>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</si>
  <si>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</si>
  <si>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</si>
  <si>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</si>
  <si>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</si>
  <si>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</si>
  <si>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</si>
  <si>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</si>
  <si>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</si>
  <si>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</si>
  <si>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</si>
  <si>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</si>
  <si>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</si>
  <si>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</si>
  <si>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</si>
  <si>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</si>
  <si>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</si>
  <si>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</si>
  <si>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</si>
  <si>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</si>
  <si>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</si>
  <si>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</si>
  <si>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</si>
  <si>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</si>
  <si>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</si>
  <si>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</si>
  <si>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</si>
  <si>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</si>
  <si>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</si>
  <si>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</si>
  <si>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</si>
  <si>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</si>
  <si>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</si>
  <si>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</si>
  <si>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</si>
  <si>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</si>
  <si>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</si>
  <si>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</si>
  <si>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</si>
  <si>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</si>
  <si>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</si>
  <si>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</si>
  <si>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</si>
  <si>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</si>
  <si>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</si>
  <si>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</si>
  <si>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</si>
  <si>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</si>
  <si>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</si>
  <si>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</si>
  <si>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</si>
  <si>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</si>
  <si>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</si>
  <si>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</si>
  <si>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</si>
  <si>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</si>
  <si>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</si>
  <si>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</si>
  <si>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</si>
  <si>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</si>
  <si>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</si>
  <si>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</si>
  <si>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</si>
  <si>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</si>
  <si>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</si>
  <si>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</si>
  <si>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</si>
  <si>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</si>
  <si>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</si>
  <si>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</si>
  <si>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</si>
  <si>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</si>
  <si>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</si>
  <si>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</si>
  <si>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</si>
  <si>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</si>
  <si>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</si>
  <si>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</si>
  <si>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</si>
  <si>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</si>
  <si>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</si>
  <si>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</si>
  <si>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</si>
  <si>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</si>
  <si>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</si>
  <si>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</si>
  <si>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</si>
  <si>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</si>
  <si>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</si>
  <si>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</si>
  <si>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</si>
  <si>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</si>
  <si>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</si>
  <si>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</si>
  <si>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</si>
  <si>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</si>
  <si>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</si>
  <si>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</si>
  <si>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</si>
  <si>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</si>
  <si>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</si>
  <si>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</si>
  <si>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</si>
  <si>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</si>
  <si>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</si>
  <si>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</si>
  <si>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</si>
  <si>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</si>
  <si>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</si>
  <si>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</si>
  <si>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</si>
  <si>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</si>
  <si>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</si>
  <si>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</si>
  <si>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</si>
  <si>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</si>
  <si>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</si>
  <si>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</si>
  <si>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</si>
  <si>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</si>
  <si>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</si>
  <si>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</si>
  <si>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</si>
  <si>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</si>
  <si>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</si>
  <si>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</si>
  <si>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</si>
  <si>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</si>
  <si>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</si>
  <si>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</si>
  <si>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</si>
  <si>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</si>
  <si>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</si>
  <si>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</si>
  <si>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</si>
  <si>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</si>
  <si>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</si>
  <si>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</si>
  <si>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</si>
  <si>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</si>
  <si>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</si>
  <si>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</si>
  <si>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</si>
  <si>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</si>
  <si>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</si>
  <si>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</si>
  <si>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</si>
  <si>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</si>
  <si>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</si>
  <si>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</si>
  <si>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</si>
  <si>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</si>
  <si>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</si>
  <si>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</si>
  <si>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</si>
  <si>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</si>
  <si>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</si>
  <si>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</si>
  <si>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</si>
  <si>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</si>
  <si>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</si>
  <si>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</si>
  <si>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</si>
  <si>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</si>
  <si>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</si>
  <si>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</si>
  <si>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</si>
  <si>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</si>
  <si>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</si>
  <si>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</si>
  <si>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</si>
  <si>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</si>
  <si>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</si>
  <si>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</si>
  <si>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</si>
  <si>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</si>
  <si>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</si>
  <si>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</si>
  <si>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</si>
  <si>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</si>
  <si>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</si>
  <si>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</si>
  <si>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</si>
  <si>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</si>
  <si>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</si>
  <si>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</si>
  <si>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</si>
  <si>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</si>
  <si>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</si>
  <si>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</si>
  <si>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</si>
  <si>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</si>
  <si>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</si>
  <si>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</si>
  <si>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</si>
  <si>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</si>
  <si>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</si>
  <si>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</si>
  <si>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</si>
  <si>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</si>
  <si>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</si>
  <si>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</si>
  <si>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</si>
  <si>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</si>
  <si>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</si>
  <si>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</si>
  <si>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</si>
  <si>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</si>
  <si>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</si>
  <si>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</si>
  <si>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</si>
  <si>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</si>
  <si>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</si>
  <si>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</si>
  <si>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</si>
  <si>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</si>
  <si>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</si>
  <si>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</si>
  <si>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</si>
  <si>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</si>
  <si>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</si>
  <si>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</si>
  <si>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</si>
  <si>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</si>
  <si>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</si>
  <si>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</si>
  <si>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</si>
  <si>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</si>
  <si>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</si>
  <si>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</si>
  <si>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</si>
  <si>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</si>
  <si>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</si>
  <si>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</si>
  <si>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</si>
  <si>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</si>
  <si>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</si>
  <si>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</si>
  <si>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</si>
  <si>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</si>
  <si>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</si>
  <si>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</si>
  <si>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</si>
  <si>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</si>
  <si>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</si>
  <si>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</si>
  <si>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</si>
  <si>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</si>
  <si>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</si>
  <si>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</si>
  <si>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</si>
  <si>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</si>
  <si>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</si>
  <si>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</si>
  <si>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</si>
  <si>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</si>
  <si>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</si>
  <si>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</si>
  <si>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</si>
  <si>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</si>
  <si>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</si>
  <si>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</si>
  <si>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</si>
  <si>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</si>
  <si>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</si>
  <si>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</si>
  <si>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</si>
  <si>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</si>
  <si>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</si>
  <si>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</si>
  <si>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</si>
  <si>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</si>
  <si>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</si>
  <si>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</si>
  <si>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</si>
  <si>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</si>
  <si>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</si>
  <si>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</si>
  <si>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</si>
  <si>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</si>
  <si>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</si>
  <si>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</si>
  <si>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</si>
  <si>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</si>
  <si>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</si>
  <si>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</si>
  <si>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</si>
  <si>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</si>
  <si>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</si>
  <si>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</si>
  <si>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</si>
  <si>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</si>
  <si>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</si>
  <si>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</si>
  <si>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</si>
  <si>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</si>
  <si>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</si>
  <si>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</si>
  <si>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</si>
  <si>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</si>
  <si>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</si>
  <si>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</si>
  <si>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</si>
  <si>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</si>
  <si>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</si>
  <si>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</si>
  <si>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</si>
  <si>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</si>
  <si>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</si>
  <si>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</si>
  <si>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</si>
  <si>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</si>
  <si>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</si>
  <si>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</si>
  <si>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</si>
  <si>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</si>
  <si>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</si>
  <si>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</si>
  <si>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</si>
  <si>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</si>
  <si>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</si>
  <si>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</si>
  <si>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</si>
  <si>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</si>
  <si>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</si>
  <si>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</si>
  <si>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</si>
  <si>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</si>
  <si>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</si>
  <si>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</si>
  <si>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</si>
  <si>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</si>
  <si>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</si>
  <si>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</si>
  <si>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</si>
  <si>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</si>
  <si>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</si>
  <si>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</si>
  <si>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</si>
  <si>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</si>
  <si>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</si>
  <si>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</si>
  <si>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</si>
  <si>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</si>
  <si>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</si>
  <si>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</si>
  <si>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</si>
  <si>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</si>
  <si>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</si>
  <si>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</si>
  <si>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</si>
  <si>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</si>
  <si>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</si>
  <si>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</si>
  <si>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</si>
  <si>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</si>
  <si>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</si>
  <si>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</si>
  <si>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</si>
  <si>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</si>
  <si>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</si>
  <si>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</si>
  <si>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</si>
  <si>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</si>
  <si>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</si>
  <si>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</si>
  <si>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</si>
  <si>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</si>
  <si>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</si>
  <si>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</si>
  <si>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</si>
  <si>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</si>
  <si>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</si>
  <si>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</si>
  <si>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</si>
  <si>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</si>
  <si>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</si>
  <si>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</si>
  <si>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</si>
  <si>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</si>
  <si>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</si>
  <si>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</si>
  <si>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</si>
  <si>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</si>
  <si>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</si>
  <si>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</si>
  <si>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</si>
  <si>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</si>
  <si>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</si>
  <si>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</si>
  <si>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</si>
  <si>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</si>
  <si>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</si>
  <si>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</si>
  <si>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</si>
  <si>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</si>
  <si>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</si>
  <si>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</si>
  <si>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</si>
  <si>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</si>
  <si>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</si>
  <si>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</si>
  <si>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</si>
  <si>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</si>
  <si>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</si>
  <si>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</si>
  <si>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</si>
  <si>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</si>
  <si>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</si>
  <si>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</si>
  <si>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</si>
  <si>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</si>
  <si>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</si>
  <si>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</si>
  <si>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</si>
  <si>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</si>
  <si>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</si>
  <si>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</si>
  <si>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</si>
  <si>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</si>
  <si>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</si>
  <si>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</si>
  <si>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</si>
  <si>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</si>
  <si>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</si>
  <si>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</si>
  <si>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</si>
  <si>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</si>
  <si>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</si>
  <si>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</si>
  <si>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</si>
  <si>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</si>
  <si>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</si>
  <si>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</si>
  <si>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</si>
  <si>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</si>
  <si>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</si>
  <si>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</si>
  <si>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</si>
  <si>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</si>
  <si>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</si>
  <si>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</si>
  <si>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</si>
  <si>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</si>
  <si>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</si>
  <si>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</si>
  <si>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</si>
  <si>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</si>
  <si>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</si>
  <si>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</si>
  <si>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</si>
  <si>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</si>
  <si>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</si>
  <si>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</si>
  <si>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</si>
  <si>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</si>
  <si>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</si>
  <si>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</si>
  <si>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</si>
  <si>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</si>
  <si>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</si>
  <si>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</si>
  <si>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</si>
  <si>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</si>
  <si>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</si>
  <si>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</si>
  <si>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</si>
  <si>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</si>
  <si>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</si>
  <si>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</si>
  <si>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</si>
  <si>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</si>
  <si>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</si>
  <si>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</si>
  <si>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</si>
  <si>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</si>
  <si>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</si>
  <si>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</si>
  <si>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</si>
  <si>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</si>
  <si>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</si>
  <si>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</si>
  <si>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</si>
  <si>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</si>
  <si>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</si>
  <si>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</si>
  <si>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</si>
  <si>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</si>
  <si>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</si>
  <si>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</si>
  <si>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</si>
  <si>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</si>
  <si>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</si>
  <si>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</si>
  <si>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</si>
  <si>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</si>
  <si>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</si>
  <si>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</si>
  <si>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</si>
  <si>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</si>
  <si>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</si>
  <si>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</si>
  <si>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</si>
  <si>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</si>
  <si>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</si>
  <si>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</si>
  <si>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</si>
  <si>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</si>
  <si>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</si>
  <si>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</si>
  <si>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</si>
  <si>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</si>
  <si>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</si>
  <si>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</si>
  <si>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</si>
  <si>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</si>
  <si>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</si>
  <si>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</si>
  <si>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</si>
  <si>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</si>
  <si>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</si>
  <si>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</si>
  <si>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</si>
  <si>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</si>
  <si>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</si>
  <si>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</si>
  <si>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</si>
  <si>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</si>
  <si>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</si>
  <si>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</si>
  <si>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</si>
  <si>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</si>
  <si>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</si>
  <si>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</si>
  <si>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</si>
  <si>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</si>
  <si>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</si>
  <si>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</si>
  <si>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</si>
  <si>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</si>
  <si>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</si>
  <si>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</si>
  <si>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</si>
  <si>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</si>
  <si>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</si>
  <si>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</si>
  <si>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</si>
  <si>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</si>
  <si>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</si>
  <si>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</si>
  <si>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</si>
  <si>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</si>
  <si>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</si>
  <si>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</si>
  <si>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</si>
  <si>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</si>
  <si>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</si>
  <si>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</si>
  <si>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</si>
  <si>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</si>
  <si>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</si>
  <si>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</si>
  <si>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</si>
  <si>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</si>
  <si>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</si>
  <si>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</si>
  <si>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</si>
  <si>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</si>
  <si>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</si>
  <si>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</si>
  <si>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</si>
  <si>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</si>
  <si>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</si>
  <si>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</si>
  <si>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</si>
  <si>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</si>
  <si>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</si>
  <si>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</si>
  <si>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</si>
  <si>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</si>
  <si>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</si>
  <si>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</si>
  <si>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</si>
  <si>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</si>
  <si>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</si>
  <si>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</si>
  <si>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</si>
  <si>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</si>
  <si>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</si>
  <si>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</si>
  <si>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</si>
  <si>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</si>
  <si>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</si>
  <si>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</si>
  <si>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</si>
  <si>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</si>
  <si>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</si>
  <si>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</si>
  <si>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</si>
  <si>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</si>
  <si>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</si>
  <si>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</si>
  <si>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</si>
  <si>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</si>
  <si>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</si>
  <si>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</si>
  <si>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</si>
  <si>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</si>
  <si>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</si>
  <si>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</si>
  <si>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</si>
  <si>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</si>
  <si>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</si>
  <si>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</si>
  <si>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</si>
  <si>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</si>
  <si>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</si>
  <si>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</si>
  <si>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</si>
  <si>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</si>
  <si>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</si>
  <si>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</si>
  <si>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</si>
  <si>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</si>
  <si>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</si>
  <si>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</si>
  <si>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</si>
  <si>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</si>
  <si>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</si>
  <si>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</si>
  <si>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</si>
  <si>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</si>
  <si>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</si>
  <si>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</si>
  <si>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</si>
  <si>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</si>
  <si>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</si>
  <si>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</si>
  <si>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</si>
  <si>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</si>
  <si>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</si>
  <si>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</si>
  <si>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</si>
  <si>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</si>
  <si>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</si>
  <si>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</si>
  <si>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</si>
  <si>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</si>
  <si>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</si>
  <si>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</si>
  <si>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</si>
  <si>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</si>
  <si>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</si>
  <si>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</si>
  <si>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</si>
  <si>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</si>
  <si>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</si>
  <si>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</si>
  <si>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</si>
  <si>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</si>
  <si>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</si>
  <si>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</si>
  <si>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</si>
  <si>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</si>
  <si>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</si>
  <si>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</si>
  <si>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</si>
  <si>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</si>
  <si>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</si>
  <si>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</si>
  <si>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</si>
  <si>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</si>
  <si>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</si>
  <si>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</si>
  <si>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</si>
  <si>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</si>
  <si>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</si>
  <si>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</si>
  <si>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</si>
  <si>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</si>
  <si>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</si>
  <si>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</si>
  <si>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</si>
  <si>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</si>
  <si>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</si>
  <si>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</si>
  <si>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</si>
  <si>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</si>
  <si>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</si>
  <si>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</si>
  <si>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</si>
  <si>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</si>
  <si>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</si>
  <si>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</si>
  <si>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</si>
  <si>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</si>
  <si>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</si>
  <si>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</si>
  <si>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</si>
  <si>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</si>
  <si>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</si>
  <si>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</si>
  <si>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</si>
  <si>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</si>
  <si>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</si>
  <si>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</si>
  <si>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</si>
  <si>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</si>
  <si>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</si>
  <si>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</si>
  <si>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</si>
  <si>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</si>
  <si>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</si>
  <si>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</si>
  <si>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</si>
  <si>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</si>
  <si>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</si>
  <si>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</si>
  <si>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</si>
  <si>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</si>
  <si>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</si>
  <si>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</si>
  <si>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</si>
  <si>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</si>
  <si>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</si>
  <si>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</si>
  <si>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</si>
  <si>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</si>
  <si>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</si>
  <si>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</si>
  <si>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</si>
  <si>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</si>
  <si>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</si>
  <si>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</si>
  <si>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</si>
  <si>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</si>
  <si>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</si>
  <si>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</si>
  <si>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</si>
  <si>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</si>
  <si>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</si>
  <si>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</si>
  <si>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</si>
  <si>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</si>
  <si>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</si>
  <si>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</si>
  <si>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</si>
  <si>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</si>
  <si>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</si>
  <si>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</si>
  <si>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</si>
  <si>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</si>
  <si>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</si>
  <si>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</si>
  <si>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</si>
  <si>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</si>
  <si>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</si>
  <si>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</si>
  <si>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</si>
  <si>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</si>
  <si>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</si>
  <si>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</si>
  <si>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</si>
  <si>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</si>
  <si>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</si>
  <si>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</si>
  <si>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</si>
  <si>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</si>
  <si>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</si>
  <si>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</si>
  <si>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</si>
  <si>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</si>
  <si>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</si>
  <si>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</si>
  <si>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</si>
  <si>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</si>
  <si>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</si>
  <si>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</si>
  <si>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</si>
  <si>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</si>
  <si>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</si>
  <si>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</si>
  <si>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</si>
  <si>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</si>
  <si>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</si>
  <si>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</si>
  <si>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</si>
  <si>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</si>
  <si>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</si>
  <si>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</si>
  <si>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</si>
  <si>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</si>
  <si>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</si>
  <si>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</si>
  <si>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</si>
  <si>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</si>
  <si>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</si>
  <si>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</si>
  <si>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</si>
  <si>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</si>
  <si>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</si>
  <si>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</si>
  <si>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</si>
  <si>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</si>
  <si>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</si>
  <si>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</si>
  <si>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</si>
  <si>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</si>
  <si>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</si>
  <si>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</si>
  <si>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</si>
  <si>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</si>
  <si>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</si>
  <si>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</si>
  <si>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</si>
  <si>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</si>
  <si>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</si>
  <si>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</si>
  <si>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</si>
  <si>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</si>
  <si>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</si>
  <si>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</si>
  <si>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</si>
  <si>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</si>
  <si>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</si>
  <si>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</si>
  <si>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</si>
  <si>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</si>
  <si>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</si>
  <si>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</si>
  <si>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</si>
  <si>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</si>
  <si>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</si>
  <si>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</si>
  <si>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</si>
  <si>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</si>
  <si>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</si>
  <si>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</si>
  <si>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</si>
  <si>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</si>
  <si>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</si>
  <si>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</si>
  <si>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</si>
  <si>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</si>
  <si>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</si>
  <si>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</si>
  <si>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</si>
  <si>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</si>
  <si>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</si>
  <si>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</si>
  <si>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</si>
  <si>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</si>
  <si>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</si>
  <si>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</si>
  <si>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</si>
  <si>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</si>
  <si>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</si>
  <si>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</si>
  <si>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</si>
  <si>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</si>
  <si>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</si>
  <si>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</si>
  <si>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</si>
  <si>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</si>
  <si>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</si>
  <si>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</si>
  <si>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</si>
  <si>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</si>
  <si>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</si>
  <si>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</si>
  <si>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</si>
  <si>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</si>
  <si>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</si>
  <si>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</si>
  <si>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</si>
  <si>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</si>
  <si>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</si>
  <si>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</si>
  <si>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</si>
  <si>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</si>
  <si>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</si>
  <si>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</si>
  <si>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</si>
  <si>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</si>
  <si>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</si>
  <si>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</si>
  <si>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</si>
  <si>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</si>
  <si>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</si>
  <si>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</si>
  <si>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</si>
  <si>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</si>
  <si>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</si>
  <si>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</si>
  <si>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</si>
  <si>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</si>
  <si>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</si>
  <si>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</si>
  <si>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</si>
  <si>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</si>
  <si>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</si>
  <si>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</si>
  <si>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</si>
  <si>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</si>
  <si>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</si>
  <si>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</si>
  <si>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</si>
  <si>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</si>
  <si>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</si>
  <si>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</si>
  <si>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</si>
  <si>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</si>
  <si>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</si>
  <si>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</si>
  <si>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</si>
  <si>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</si>
  <si>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</si>
  <si>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</si>
  <si>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</si>
  <si>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</si>
  <si>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</si>
  <si>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</si>
  <si>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</si>
  <si>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</si>
  <si>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</si>
  <si>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</si>
  <si>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</si>
  <si>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</si>
  <si>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</si>
  <si>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</si>
  <si>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</si>
  <si>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</si>
  <si>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</si>
  <si>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</si>
  <si>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</si>
  <si>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</si>
  <si>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</si>
  <si>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</si>
  <si>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</si>
  <si>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</si>
  <si>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</si>
  <si>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</si>
  <si>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</si>
  <si>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</si>
  <si>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</si>
  <si>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</si>
  <si>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</si>
  <si>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</si>
  <si>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</si>
  <si>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</si>
  <si>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</si>
  <si>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</si>
  <si>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</si>
  <si>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</si>
  <si>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</si>
  <si>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</si>
  <si>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</si>
  <si>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</si>
  <si>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</si>
  <si>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</si>
  <si>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</si>
  <si>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</si>
  <si>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</si>
  <si>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</si>
  <si>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</si>
  <si>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</si>
  <si>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</si>
  <si>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</si>
  <si>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</si>
  <si>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</si>
  <si>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</si>
  <si>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</si>
  <si>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</si>
  <si>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</si>
  <si>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</si>
  <si>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</si>
  <si>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</si>
  <si>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</si>
  <si>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</si>
  <si>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</si>
  <si>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</si>
  <si>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</si>
  <si>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</si>
  <si>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</si>
  <si>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</si>
  <si>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</si>
  <si>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</si>
  <si>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</si>
  <si>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</si>
  <si>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</si>
  <si>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</si>
  <si>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</si>
  <si>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</si>
  <si>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</si>
  <si>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</si>
  <si>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</si>
  <si>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</si>
  <si>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</si>
  <si>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</si>
  <si>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</si>
  <si>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</si>
  <si>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</si>
  <si>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</si>
  <si>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</si>
  <si>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</si>
  <si>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</si>
  <si>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</si>
  <si>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</si>
  <si>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</si>
  <si>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</si>
  <si>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</si>
  <si>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</si>
  <si>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</si>
  <si>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</si>
  <si>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</si>
  <si>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</si>
  <si>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</si>
  <si>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</si>
  <si>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</si>
  <si>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</si>
  <si>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</si>
  <si>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</si>
  <si>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</si>
  <si>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</si>
  <si>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</si>
  <si>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</si>
  <si>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</si>
  <si>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</si>
  <si>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</si>
  <si>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</si>
  <si>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</si>
  <si>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</si>
  <si>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</si>
  <si>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</si>
  <si>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</si>
  <si>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</si>
  <si>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</si>
  <si>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</si>
  <si>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</si>
  <si>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</si>
  <si>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</si>
  <si>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</si>
  <si>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</si>
  <si>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</si>
  <si>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</si>
  <si>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</si>
  <si>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</si>
  <si>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</si>
  <si>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</si>
  <si>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</si>
  <si>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</si>
  <si>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</si>
  <si>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</si>
  <si>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</si>
  <si>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</si>
  <si>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</si>
  <si>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</si>
  <si>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</si>
  <si>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</si>
  <si>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</si>
  <si>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</si>
  <si>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</si>
  <si>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</si>
  <si>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</si>
  <si>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</si>
  <si>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</si>
  <si>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</si>
  <si>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</si>
  <si>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</si>
  <si>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</si>
  <si>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</si>
  <si>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</si>
  <si>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</si>
  <si>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</si>
  <si>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</si>
  <si>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</si>
  <si>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</si>
  <si>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</si>
  <si>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</si>
  <si>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</si>
  <si>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</si>
  <si>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</si>
  <si>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</si>
  <si>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</si>
  <si>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</si>
  <si>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</si>
  <si>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</si>
  <si>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</si>
  <si>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</si>
  <si>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</si>
  <si>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</si>
  <si>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</si>
  <si>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</si>
  <si>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</si>
  <si>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</si>
  <si>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</si>
  <si>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</si>
  <si>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</si>
  <si>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</si>
  <si>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</si>
  <si>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</si>
  <si>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</si>
  <si>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</si>
  <si>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</si>
  <si>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</si>
  <si>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</si>
  <si>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</si>
  <si>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</si>
  <si>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</si>
  <si>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</si>
  <si>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</si>
  <si>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</si>
  <si>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</si>
  <si>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</si>
  <si>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</si>
  <si>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</si>
  <si>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</si>
  <si>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</si>
  <si>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</si>
  <si>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</si>
  <si>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</si>
  <si>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</si>
  <si>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</si>
  <si>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</si>
  <si>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</si>
  <si>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</si>
  <si>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</si>
  <si>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</si>
  <si>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</si>
  <si>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</si>
  <si>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</si>
  <si>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</si>
  <si>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</si>
  <si>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</si>
  <si>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</si>
  <si>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</si>
  <si>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</si>
  <si>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</si>
  <si>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</si>
  <si>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</si>
  <si>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</si>
  <si>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</si>
  <si>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</si>
  <si>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</si>
  <si>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</si>
  <si>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</si>
  <si>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</si>
  <si>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</si>
  <si>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</si>
  <si>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</si>
  <si>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</si>
  <si>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</si>
  <si>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</si>
  <si>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</si>
  <si>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</si>
  <si>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</si>
  <si>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</si>
  <si>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</si>
  <si>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</si>
  <si>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</si>
  <si>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</si>
  <si>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</si>
  <si>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</si>
  <si>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</si>
  <si>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</si>
  <si>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</si>
  <si>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</si>
  <si>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</si>
  <si>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</si>
  <si>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</si>
  <si>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</si>
  <si>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</si>
  <si>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</si>
  <si>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</si>
  <si>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</si>
  <si>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</si>
  <si>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</si>
  <si>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</si>
  <si>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</si>
  <si>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</si>
  <si>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</si>
  <si>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</si>
  <si>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</si>
  <si>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</si>
  <si>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</si>
  <si>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</si>
  <si>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</si>
  <si>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</si>
  <si>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</si>
  <si>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</si>
  <si>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</si>
  <si>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</si>
  <si>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</si>
  <si>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</si>
  <si>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</si>
  <si>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</si>
  <si>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</si>
  <si>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</si>
  <si>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</si>
  <si>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</si>
  <si>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</si>
  <si>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</si>
  <si>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</si>
  <si>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</si>
  <si>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</si>
  <si>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</si>
  <si>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</si>
  <si>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</si>
  <si>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</si>
  <si>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</si>
  <si>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</si>
  <si>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</si>
  <si>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</si>
  <si>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</si>
  <si>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</si>
  <si>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</si>
  <si>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</si>
  <si>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</si>
  <si>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</si>
  <si>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</si>
  <si>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</si>
  <si>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</si>
  <si>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</si>
  <si>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</si>
  <si>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</si>
  <si>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</si>
  <si>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</si>
  <si>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</si>
  <si>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</si>
  <si>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</si>
  <si>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</si>
  <si>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</si>
  <si>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</si>
  <si>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</si>
  <si>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</si>
  <si>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</si>
  <si>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</si>
  <si>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</si>
  <si>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</si>
  <si>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</si>
  <si>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</si>
  <si>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</si>
  <si>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</si>
  <si>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</si>
  <si>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</si>
  <si>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</si>
  <si>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</si>
  <si>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</si>
  <si>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</si>
  <si>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</si>
  <si>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</si>
  <si>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</si>
  <si>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</si>
  <si>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</si>
  <si>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</si>
  <si>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</si>
  <si>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</si>
  <si>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</si>
  <si>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</si>
  <si>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</si>
  <si>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</si>
  <si>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</si>
  <si>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</si>
  <si>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</si>
  <si>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</si>
  <si>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</si>
  <si>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</si>
  <si>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</si>
  <si>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</si>
  <si>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</si>
  <si>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</si>
  <si>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</si>
  <si>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</si>
  <si>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</si>
  <si>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</si>
  <si>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</si>
  <si>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</si>
  <si>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</si>
  <si>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</si>
  <si>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</si>
  <si>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</si>
  <si>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</si>
  <si>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</si>
  <si>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</si>
  <si>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</si>
  <si>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</si>
  <si>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</si>
  <si>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</si>
  <si>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</si>
  <si>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</si>
  <si>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</si>
  <si>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</si>
  <si>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</si>
  <si>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</si>
  <si>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</si>
  <si>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</si>
  <si>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</si>
  <si>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</si>
  <si>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</si>
  <si>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</si>
  <si>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</si>
  <si>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</si>
  <si>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</si>
  <si>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</si>
  <si>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</si>
  <si>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</si>
  <si>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</si>
  <si>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</si>
  <si>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</si>
  <si>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</si>
  <si>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</si>
  <si>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</si>
  <si>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</si>
  <si>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</si>
  <si>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</si>
  <si>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</si>
  <si>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</si>
  <si>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</si>
  <si>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</si>
  <si>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</si>
  <si>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</si>
  <si>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</si>
  <si>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</si>
  <si>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</si>
  <si>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</si>
  <si>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</si>
  <si>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</si>
  <si>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</si>
  <si>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</si>
  <si>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</si>
  <si>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</si>
  <si>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</si>
  <si>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</si>
  <si>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</si>
  <si>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</si>
  <si>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</si>
  <si>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</si>
  <si>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</si>
  <si>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</si>
  <si>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</si>
  <si>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</si>
  <si>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</si>
  <si>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</si>
  <si>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</si>
  <si>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</si>
  <si>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</si>
  <si>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</si>
  <si>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</si>
  <si>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</si>
  <si>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</si>
  <si>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</si>
  <si>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</si>
  <si>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</si>
  <si>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</si>
  <si>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</si>
  <si>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</si>
  <si>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</si>
  <si>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</si>
  <si>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</si>
  <si>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</si>
  <si>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</si>
  <si>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</si>
  <si>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</si>
  <si>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</si>
  <si>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</si>
  <si>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</si>
  <si>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</si>
  <si>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</si>
  <si>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</si>
  <si>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</si>
  <si>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</si>
  <si>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</si>
  <si>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</si>
  <si>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</si>
  <si>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</si>
  <si>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</si>
  <si>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</si>
  <si>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</si>
  <si>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</si>
  <si>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</si>
  <si>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</si>
  <si>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</si>
  <si>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</si>
  <si>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</si>
  <si>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</si>
  <si>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</si>
  <si>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</si>
  <si>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</si>
  <si>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</si>
  <si>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</si>
  <si>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</si>
  <si>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</si>
  <si>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</si>
  <si>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</si>
  <si>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</si>
  <si>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</si>
  <si>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</si>
  <si>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</si>
  <si>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</si>
  <si>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</si>
  <si>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</si>
  <si>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</si>
  <si>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</si>
  <si>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</si>
  <si>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</si>
  <si>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</si>
  <si>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</si>
  <si>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</si>
  <si>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</si>
  <si>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</si>
  <si>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</si>
  <si>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</si>
  <si>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</si>
  <si>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</si>
  <si>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</si>
  <si>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</si>
  <si>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</si>
  <si>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</si>
  <si>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</si>
  <si>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</si>
  <si>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</si>
  <si>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</si>
  <si>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</si>
  <si>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</si>
  <si>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</si>
  <si>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</si>
  <si>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</si>
  <si>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</si>
  <si>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</si>
  <si>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</si>
  <si>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</si>
  <si>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</si>
  <si>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</si>
  <si>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</si>
  <si>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</si>
  <si>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</si>
  <si>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</si>
  <si>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</si>
  <si>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</si>
  <si>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</si>
  <si>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</si>
  <si>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</si>
  <si>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</si>
  <si>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</si>
  <si>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</si>
  <si>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</si>
  <si>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</si>
  <si>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</si>
  <si>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</si>
  <si>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</si>
  <si>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</si>
  <si>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</si>
  <si>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</si>
  <si>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</si>
  <si>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</si>
  <si>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</si>
  <si>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</si>
  <si>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</si>
  <si>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</si>
  <si>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</si>
  <si>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</si>
  <si>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</si>
  <si>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</si>
  <si>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</si>
  <si>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</si>
  <si>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</si>
  <si>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</si>
  <si>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</si>
  <si>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</si>
  <si>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</si>
  <si>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</si>
  <si>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</si>
  <si>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</si>
  <si>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</si>
  <si>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</si>
  <si>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</si>
  <si>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</si>
  <si>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</si>
  <si>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</si>
  <si>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</si>
  <si>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</si>
  <si>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</si>
  <si>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</si>
  <si>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</si>
  <si>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</si>
  <si>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</si>
  <si>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</si>
  <si>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</si>
  <si>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</si>
  <si>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</si>
  <si>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</si>
  <si>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</si>
  <si>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</si>
  <si>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</si>
  <si>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</si>
  <si>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</si>
  <si>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</si>
  <si>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</si>
  <si>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</si>
  <si>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</si>
  <si>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</si>
  <si>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</si>
  <si>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</si>
  <si>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</si>
  <si>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</si>
  <si>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</si>
  <si>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</si>
  <si>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</si>
  <si>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</si>
  <si>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</si>
  <si>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</si>
  <si>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</si>
  <si>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</si>
  <si>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</si>
  <si>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</si>
  <si>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</si>
  <si>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</si>
  <si>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</si>
  <si>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</si>
  <si>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</si>
  <si>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</si>
  <si>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</si>
  <si>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</si>
  <si>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</si>
  <si>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</si>
  <si>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</si>
  <si>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</si>
  <si>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</si>
  <si>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</si>
  <si>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</si>
  <si>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</si>
  <si>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</si>
  <si>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</si>
  <si>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</si>
  <si>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</si>
  <si>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</si>
  <si>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</si>
  <si>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</si>
  <si>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</si>
  <si>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</si>
  <si>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</si>
  <si>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</si>
  <si>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</si>
  <si>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</si>
  <si>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</si>
  <si>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</si>
  <si>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</si>
  <si>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</si>
  <si>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</si>
  <si>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</si>
  <si>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</si>
  <si>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</si>
  <si>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</si>
  <si>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</si>
  <si>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</si>
  <si>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</si>
  <si>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</si>
  <si>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</si>
  <si>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</si>
  <si>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</si>
  <si>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</si>
  <si>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</si>
  <si>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</si>
  <si>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</si>
  <si>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</si>
  <si>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</si>
  <si>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</si>
  <si>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</si>
  <si>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</si>
  <si>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</si>
  <si>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</si>
  <si>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</si>
  <si>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</si>
  <si>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</si>
  <si>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</si>
  <si>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</si>
  <si>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</si>
  <si>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</si>
  <si>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</si>
  <si>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</si>
  <si>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</si>
  <si>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</si>
  <si>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</si>
  <si>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</si>
  <si>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</si>
  <si>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</si>
  <si>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</si>
  <si>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</si>
  <si>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</si>
  <si>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</si>
  <si>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</si>
  <si>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</si>
  <si>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</si>
  <si>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</si>
  <si>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</si>
  <si>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</si>
  <si>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</si>
  <si>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</si>
  <si>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</si>
  <si>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</si>
  <si>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</si>
  <si>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</si>
  <si>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</si>
  <si>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</si>
  <si>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</si>
  <si>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</si>
  <si>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</si>
  <si>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</si>
  <si>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</si>
  <si>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</si>
  <si>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</si>
  <si>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</si>
  <si>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</si>
  <si>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</si>
  <si>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</si>
  <si>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</si>
  <si>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</si>
  <si>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</si>
  <si>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</si>
  <si>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</si>
  <si>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</si>
  <si>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</si>
  <si>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</si>
  <si>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</si>
  <si>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</si>
  <si>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</si>
  <si>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</si>
  <si>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</si>
  <si>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</si>
  <si>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</si>
  <si>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</si>
  <si>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</si>
  <si>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</si>
  <si>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</si>
  <si>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</si>
  <si>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</si>
  <si>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</si>
  <si>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</si>
  <si>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</si>
  <si>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</si>
  <si>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</si>
  <si>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</si>
  <si>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</si>
  <si>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</si>
  <si>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</si>
  <si>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</si>
  <si>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</si>
  <si>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</si>
  <si>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</si>
  <si>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</si>
  <si>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</si>
  <si>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</si>
  <si>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</si>
  <si>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</si>
  <si>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</si>
  <si>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</si>
  <si>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</si>
  <si>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</si>
  <si>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</si>
  <si>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</si>
  <si>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</si>
  <si>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</si>
  <si>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</si>
  <si>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</si>
  <si>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</si>
  <si>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</si>
  <si>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</si>
  <si>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</si>
  <si>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</si>
  <si>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</si>
  <si>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</si>
  <si>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</si>
  <si>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</si>
  <si>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</si>
  <si>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</si>
  <si>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</si>
  <si>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</si>
  <si>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</si>
  <si>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</si>
  <si>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</si>
  <si>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</si>
  <si>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</si>
  <si>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</si>
  <si>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</si>
  <si>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</si>
  <si>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</si>
  <si>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</si>
  <si>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</si>
  <si>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</si>
  <si>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</si>
  <si>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</si>
  <si>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</si>
  <si>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</si>
  <si>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</si>
  <si>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</si>
  <si>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</si>
  <si>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</si>
  <si>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</si>
  <si>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</si>
  <si>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</si>
  <si>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</si>
  <si>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</si>
  <si>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</si>
  <si>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</si>
  <si>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</si>
  <si>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</si>
  <si>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</si>
  <si>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</si>
  <si>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</si>
  <si>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</si>
  <si>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</si>
  <si>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</si>
  <si>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</si>
  <si>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</si>
  <si>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</si>
  <si>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</si>
  <si>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</si>
  <si>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</si>
  <si>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</si>
  <si>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</si>
  <si>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</si>
  <si>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</si>
  <si>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</si>
  <si>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</si>
  <si>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</si>
  <si>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</si>
  <si>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</si>
  <si>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</si>
  <si>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</si>
  <si>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</si>
  <si>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</si>
  <si>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</si>
  <si>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</si>
  <si>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</si>
  <si>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</si>
  <si>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</si>
  <si>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</si>
  <si>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</si>
  <si>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</si>
  <si>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</si>
  <si>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</si>
  <si>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</si>
  <si>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</si>
  <si>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</si>
  <si>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</si>
  <si>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</si>
  <si>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</si>
  <si>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</si>
  <si>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</si>
  <si>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</si>
  <si>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</si>
  <si>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</si>
  <si>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</si>
  <si>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</si>
  <si>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</si>
  <si>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</si>
  <si>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</si>
  <si>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</si>
  <si>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</si>
  <si>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</si>
  <si>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</si>
  <si>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</si>
  <si>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</si>
  <si>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</si>
  <si>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</si>
  <si>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</si>
  <si>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</si>
  <si>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</si>
  <si>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</si>
  <si>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</si>
  <si>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</si>
  <si>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</si>
  <si>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</si>
  <si>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</si>
  <si>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</si>
  <si>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</si>
  <si>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</si>
  <si>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</si>
  <si>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</si>
  <si>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</si>
  <si>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</si>
  <si>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</si>
  <si>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</si>
  <si>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</si>
  <si>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</si>
  <si>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</si>
  <si>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</si>
  <si>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</si>
  <si>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</si>
  <si>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</si>
  <si>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</si>
  <si>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</si>
  <si>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</si>
  <si>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</si>
  <si>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</si>
  <si>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</si>
  <si>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</si>
  <si>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</si>
  <si>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</si>
  <si>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</si>
  <si>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</si>
  <si>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</si>
  <si>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</si>
  <si>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</si>
  <si>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</si>
  <si>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</si>
  <si>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</si>
  <si>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</si>
  <si>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</si>
  <si>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</si>
  <si>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</si>
  <si>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</si>
  <si>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</si>
  <si>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</si>
  <si>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</si>
  <si>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</si>
  <si>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</si>
  <si>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</si>
  <si>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</si>
  <si>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</si>
  <si>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</si>
  <si>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</si>
  <si>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</si>
  <si>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</si>
  <si>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</si>
  <si>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</si>
  <si>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</si>
  <si>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</si>
  <si>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</si>
  <si>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</si>
  <si>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</si>
  <si>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</si>
  <si>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</si>
  <si>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</si>
  <si>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</si>
  <si>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</si>
  <si>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</si>
  <si>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</si>
  <si>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</si>
  <si>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</si>
  <si>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</si>
  <si>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</si>
  <si>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</si>
  <si>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</si>
  <si>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</si>
  <si>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</si>
  <si>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</si>
  <si>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</si>
  <si>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</si>
  <si>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</si>
  <si>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</si>
  <si>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</si>
  <si>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</si>
  <si>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</si>
  <si>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</si>
  <si>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</si>
  <si>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</si>
  <si>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</si>
  <si>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</si>
  <si>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</si>
  <si>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</si>
  <si>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</si>
  <si>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</si>
  <si>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</si>
  <si>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</si>
  <si>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</si>
  <si>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</si>
  <si>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</si>
  <si>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</si>
  <si>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</si>
  <si>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</si>
  <si>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</si>
  <si>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</si>
  <si>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</si>
  <si>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</si>
  <si>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</si>
  <si>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</si>
  <si>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</si>
  <si>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</si>
  <si>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</si>
  <si>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</si>
  <si>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</si>
  <si>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</si>
  <si>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</si>
  <si>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</si>
  <si>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</si>
  <si>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</si>
  <si>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</si>
  <si>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</si>
  <si>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</si>
  <si>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</si>
  <si>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</si>
  <si>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</si>
  <si>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</si>
  <si>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</si>
  <si>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</si>
  <si>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</si>
  <si>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</si>
  <si>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</si>
  <si>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</si>
  <si>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</si>
  <si>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</si>
  <si>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</si>
  <si>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</si>
  <si>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</si>
  <si>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</si>
  <si>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</si>
  <si>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</si>
  <si>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</si>
  <si>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</si>
  <si>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</si>
  <si>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</si>
  <si>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</si>
  <si>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</si>
  <si>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</si>
  <si>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</si>
  <si>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</si>
  <si>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</si>
  <si>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</si>
  <si>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</si>
  <si>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</si>
  <si>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</si>
  <si>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</si>
  <si>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</si>
  <si>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</si>
  <si>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</si>
  <si>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</si>
  <si>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</si>
  <si>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</si>
  <si>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</si>
  <si>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</si>
  <si>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</si>
  <si>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</si>
  <si>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</si>
  <si>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</si>
  <si>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</si>
  <si>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</si>
  <si>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</si>
  <si>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</si>
  <si>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</si>
  <si>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</si>
  <si>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</si>
  <si>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</si>
  <si>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</si>
  <si>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</si>
  <si>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</si>
  <si>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</si>
  <si>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</si>
  <si>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</si>
  <si>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</si>
  <si>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</si>
  <si>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</si>
  <si>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</si>
  <si>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</si>
  <si>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</si>
  <si>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</si>
  <si>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</si>
  <si>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</si>
  <si>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</si>
  <si>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</si>
  <si>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</si>
  <si>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</si>
  <si>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</si>
  <si>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</si>
  <si>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</si>
  <si>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</si>
  <si>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</si>
  <si>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</si>
  <si>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</si>
  <si>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</si>
  <si>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</si>
  <si>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</si>
  <si>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</si>
  <si>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</si>
  <si>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</si>
  <si>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</si>
  <si>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</si>
  <si>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</si>
  <si>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</si>
  <si>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</si>
  <si>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</si>
  <si>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</si>
  <si>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</si>
  <si>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</si>
  <si>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</si>
  <si>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</si>
  <si>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</si>
  <si>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</si>
  <si>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</si>
  <si>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</si>
  <si>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</si>
  <si>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</si>
  <si>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</si>
  <si>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</si>
  <si>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</si>
  <si>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</si>
  <si>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</si>
  <si>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</si>
  <si>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</si>
  <si>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</si>
  <si>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</si>
  <si>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</si>
  <si>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</si>
  <si>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</si>
  <si>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</si>
  <si>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</si>
  <si>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</si>
  <si>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</si>
  <si>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</si>
  <si>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</si>
  <si>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</si>
  <si>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</si>
  <si>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</si>
  <si>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</si>
  <si>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</si>
  <si>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</si>
  <si>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</si>
  <si>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</si>
  <si>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</si>
  <si>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</si>
  <si>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</si>
  <si>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</si>
  <si>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</si>
  <si>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</si>
  <si>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</si>
  <si>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</si>
  <si>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</si>
  <si>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</si>
  <si>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</si>
  <si>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</si>
  <si>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</si>
  <si>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</si>
  <si>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</si>
  <si>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</si>
  <si>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</si>
  <si>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</si>
  <si>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</si>
  <si>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</si>
  <si>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</si>
  <si>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</si>
  <si>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</si>
  <si>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</si>
  <si>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</si>
  <si>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</si>
  <si>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</si>
  <si>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</si>
  <si>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</si>
  <si>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</si>
  <si>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</si>
  <si>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</si>
  <si>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</si>
  <si>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</si>
  <si>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</si>
  <si>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</si>
  <si>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</si>
  <si>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</si>
  <si>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</si>
  <si>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</si>
  <si>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</si>
  <si>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</si>
  <si>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</si>
  <si>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</si>
  <si>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</si>
  <si>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</si>
  <si>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</si>
  <si>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</si>
  <si>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</si>
  <si>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</si>
  <si>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</si>
  <si>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</si>
  <si>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</si>
  <si>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</si>
  <si>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</si>
  <si>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</si>
  <si>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</si>
  <si>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</si>
  <si>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</si>
  <si>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</si>
  <si>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</si>
  <si>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</si>
  <si>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</si>
  <si>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</si>
  <si>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</si>
  <si>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</si>
  <si>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</si>
  <si>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</si>
  <si>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</si>
  <si>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</si>
  <si>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</si>
  <si>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</si>
  <si>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</si>
  <si>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</si>
  <si>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</si>
  <si>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</si>
  <si>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</si>
  <si>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</si>
  <si>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</si>
  <si>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</si>
  <si>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</si>
  <si>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</si>
  <si>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</si>
  <si>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</si>
  <si>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</si>
  <si>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</si>
  <si>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</si>
  <si>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</si>
  <si>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</si>
  <si>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</si>
  <si>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</si>
  <si>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</si>
  <si>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</si>
  <si>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</si>
  <si>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</si>
  <si>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</si>
  <si>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</si>
  <si>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</si>
  <si>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</si>
  <si>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</si>
  <si>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</si>
  <si>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</si>
  <si>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</si>
  <si>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</si>
  <si>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</si>
  <si>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</si>
  <si>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</si>
  <si>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</si>
  <si>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</si>
  <si>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</si>
  <si>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</si>
  <si>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</si>
  <si>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</si>
  <si>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</si>
  <si>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</si>
  <si>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</si>
  <si>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</si>
  <si>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</si>
  <si>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</si>
  <si>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</si>
  <si>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</si>
  <si>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</si>
  <si>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</si>
  <si>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</si>
  <si>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</si>
  <si>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</si>
  <si>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</si>
  <si>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</si>
  <si>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</si>
  <si>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</si>
  <si>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</si>
  <si>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</si>
  <si>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</si>
  <si>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</si>
  <si>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</si>
  <si>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</si>
  <si>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</si>
  <si>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</si>
  <si>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</si>
  <si>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</si>
  <si>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</si>
  <si>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</si>
  <si>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</si>
  <si>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</si>
  <si>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</si>
  <si>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</si>
  <si>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</si>
  <si>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</si>
  <si>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</si>
  <si>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</si>
  <si>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</si>
  <si>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</si>
  <si>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</si>
  <si>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</si>
  <si>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</si>
  <si>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</si>
  <si>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</si>
  <si>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</si>
  <si>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</si>
  <si>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</si>
  <si>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</si>
  <si>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</si>
  <si>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</si>
  <si>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</si>
  <si>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</si>
  <si>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</si>
  <si>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</si>
  <si>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</si>
  <si>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</si>
  <si>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</si>
  <si>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</si>
  <si>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</si>
  <si>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</si>
  <si>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</si>
  <si>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</si>
  <si>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</si>
  <si>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</si>
  <si>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</si>
  <si>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</si>
  <si>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</si>
  <si>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</si>
  <si>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</si>
  <si>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</si>
  <si>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</si>
  <si>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</si>
  <si>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</si>
  <si>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</si>
  <si>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</si>
  <si>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</si>
  <si>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</si>
  <si>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</si>
  <si>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</si>
  <si>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</si>
  <si>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</si>
  <si>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</si>
  <si>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</si>
  <si>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</si>
  <si>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</si>
  <si>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</si>
  <si>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</si>
  <si>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</si>
  <si>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</si>
  <si>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</si>
  <si>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</si>
  <si>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</si>
  <si>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</si>
  <si>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</si>
  <si>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</si>
  <si>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</si>
  <si>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</si>
  <si>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</si>
  <si>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</si>
  <si>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</si>
  <si>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</si>
  <si>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</si>
  <si>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</si>
  <si>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</si>
  <si>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</si>
  <si>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</si>
  <si>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</si>
  <si>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</si>
  <si>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</si>
  <si>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</si>
  <si>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</si>
  <si>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</si>
  <si>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</si>
  <si>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</si>
  <si>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</si>
  <si>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</si>
  <si>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</si>
  <si>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</si>
  <si>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</si>
  <si>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</si>
  <si>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</si>
  <si>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</si>
  <si>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</si>
  <si>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</si>
  <si>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</si>
  <si>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</si>
  <si>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</si>
  <si>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</si>
  <si>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</si>
  <si>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</si>
  <si>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</si>
  <si>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</si>
  <si>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</si>
  <si>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</si>
  <si>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</si>
  <si>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</si>
  <si>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</si>
  <si>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</si>
  <si>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</si>
  <si>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</si>
  <si>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</si>
  <si>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</si>
  <si>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</si>
  <si>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</si>
  <si>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</si>
  <si>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</si>
  <si>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</si>
  <si>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</si>
  <si>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</si>
  <si>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</si>
  <si>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</si>
  <si>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</si>
  <si>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</si>
  <si>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</si>
  <si>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</si>
  <si>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</si>
  <si>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</si>
  <si>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</si>
  <si>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</si>
  <si>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</si>
  <si>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</si>
  <si>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</si>
  <si>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</si>
  <si>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</si>
  <si>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</si>
  <si>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</si>
  <si>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</si>
  <si>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</si>
  <si>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</si>
  <si>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</si>
  <si>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</si>
  <si>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</si>
  <si>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</si>
  <si>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</si>
  <si>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</si>
  <si>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</si>
  <si>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</si>
  <si>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</si>
  <si>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</si>
  <si>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</si>
  <si>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</si>
  <si>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</si>
  <si>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</si>
  <si>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</si>
  <si>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</si>
  <si>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</si>
  <si>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</si>
  <si>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</si>
  <si>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</si>
  <si>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</si>
  <si>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</si>
  <si>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</si>
  <si>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</si>
  <si>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</si>
  <si>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</si>
  <si>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</si>
  <si>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</si>
  <si>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</si>
  <si>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</si>
  <si>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</si>
  <si>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</si>
  <si>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</si>
  <si>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</si>
  <si>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</si>
  <si>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</si>
  <si>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</si>
  <si>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</si>
  <si>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</si>
  <si>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</si>
  <si>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</si>
  <si>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</si>
  <si>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</si>
  <si>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</si>
  <si>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</si>
  <si>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</si>
  <si>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</si>
  <si>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</si>
  <si>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</si>
  <si>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</si>
  <si>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</si>
  <si>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</si>
  <si>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</si>
  <si>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</si>
  <si>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</si>
  <si>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</si>
  <si>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</si>
  <si>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</si>
  <si>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</si>
  <si>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</si>
  <si>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</si>
  <si>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</si>
  <si>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</si>
  <si>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</si>
  <si>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</si>
  <si>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</si>
  <si>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</si>
  <si>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</si>
  <si>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</si>
  <si>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</si>
  <si>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</si>
  <si>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</si>
  <si>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</si>
  <si>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</si>
  <si>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</si>
  <si>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</si>
  <si>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</si>
  <si>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</si>
  <si>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</si>
  <si>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</si>
  <si>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</si>
  <si>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</si>
  <si>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</si>
  <si>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</si>
  <si>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</si>
  <si>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</si>
  <si>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</si>
  <si>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</si>
  <si>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</si>
  <si>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</si>
  <si>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</si>
  <si>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</si>
  <si>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</si>
  <si>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</si>
  <si>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</si>
  <si>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</si>
  <si>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</si>
  <si>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</si>
  <si>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</si>
  <si>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</si>
  <si>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</si>
  <si>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</si>
  <si>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</si>
  <si>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</si>
  <si>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</si>
  <si>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</si>
  <si>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</si>
  <si>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</si>
  <si>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</si>
  <si>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</si>
  <si>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</si>
  <si>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</si>
  <si>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</si>
  <si>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</si>
  <si>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</si>
  <si>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</si>
  <si>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</si>
  <si>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</si>
  <si>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</si>
  <si>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</si>
  <si>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</si>
  <si>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</si>
  <si>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</si>
  <si>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</si>
  <si>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</si>
  <si>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</si>
  <si>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</si>
  <si>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</si>
  <si>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</si>
  <si>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</si>
  <si>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</si>
  <si>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</si>
  <si>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</si>
  <si>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</si>
  <si>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</si>
  <si>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</si>
  <si>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</si>
  <si>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</si>
  <si>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</si>
  <si>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</si>
  <si>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</si>
  <si>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</si>
  <si>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</si>
  <si>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</si>
  <si>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</si>
  <si>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</si>
  <si>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</si>
  <si>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</si>
  <si>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</si>
  <si>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</si>
  <si>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</si>
  <si>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</si>
  <si>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</si>
  <si>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</si>
  <si>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</si>
  <si>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</si>
  <si>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</si>
  <si>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</si>
  <si>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</si>
  <si>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</si>
  <si>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</si>
  <si>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</si>
  <si>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</si>
  <si>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</si>
  <si>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</si>
  <si>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</si>
  <si>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</si>
  <si>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</si>
  <si>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</si>
  <si>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</si>
  <si>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</si>
  <si>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</si>
  <si>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</si>
  <si>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</si>
  <si>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</si>
  <si>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</si>
  <si>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</si>
  <si>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</si>
  <si>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</si>
  <si>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</si>
  <si>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</si>
  <si>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</si>
  <si>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</si>
  <si>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</si>
  <si>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</si>
  <si>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</si>
  <si>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</si>
  <si>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</si>
  <si>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</si>
  <si>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</si>
  <si>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</si>
  <si>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</si>
  <si>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</si>
  <si>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</si>
  <si>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</si>
  <si>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</si>
  <si>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</si>
  <si>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</si>
  <si>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</si>
  <si>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</si>
  <si>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</si>
  <si>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</si>
  <si>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</si>
  <si>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</si>
  <si>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</si>
  <si>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</si>
  <si>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</si>
  <si>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</si>
  <si>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</si>
  <si>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</si>
  <si>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</si>
  <si>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</si>
  <si>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</si>
  <si>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</si>
  <si>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</si>
  <si>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</si>
  <si>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</si>
  <si>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</si>
  <si>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</si>
  <si>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</si>
  <si>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</si>
  <si>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</si>
  <si>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</si>
  <si>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</si>
  <si>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</si>
  <si>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</si>
  <si>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</si>
  <si>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</si>
  <si>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</si>
  <si>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</si>
  <si>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</si>
  <si>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</si>
  <si>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</si>
  <si>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</si>
  <si>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</si>
  <si>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</si>
  <si>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</si>
  <si>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</si>
  <si>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</si>
  <si>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</si>
  <si>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</si>
  <si>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</si>
  <si>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</si>
  <si>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</si>
  <si>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</si>
  <si>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</si>
  <si>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</si>
  <si>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</si>
  <si>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</si>
  <si>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</si>
  <si>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</si>
  <si>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</si>
  <si>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</si>
  <si>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</si>
  <si>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</si>
  <si>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</si>
  <si>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</si>
  <si>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</si>
  <si>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</si>
  <si>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</si>
  <si>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</si>
  <si>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</si>
  <si>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</si>
  <si>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</si>
  <si>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</si>
  <si>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</si>
  <si>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</si>
  <si>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</si>
  <si>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</si>
  <si>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</si>
  <si>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</si>
  <si>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</si>
  <si>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</si>
  <si>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</si>
  <si>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</si>
  <si>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</si>
  <si>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</si>
  <si>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</si>
  <si>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</si>
  <si>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</si>
  <si>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</si>
  <si>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</si>
  <si>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</si>
  <si>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</si>
  <si>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</si>
  <si>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</si>
  <si>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</si>
  <si>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</si>
  <si>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</si>
  <si>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</si>
  <si>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</si>
  <si>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</si>
  <si>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</si>
  <si>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</si>
  <si>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</si>
  <si>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</si>
  <si>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</si>
  <si>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</si>
  <si>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</si>
  <si>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</si>
  <si>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</si>
  <si>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</si>
  <si>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</si>
  <si>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</si>
  <si>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</si>
  <si>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</si>
  <si>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</si>
  <si>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</si>
  <si>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</si>
  <si>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</si>
  <si>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</si>
  <si>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</si>
  <si>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</si>
  <si>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</si>
  <si>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</si>
  <si>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</si>
  <si>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</si>
  <si>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</si>
  <si>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</si>
  <si>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</si>
  <si>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</si>
  <si>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</si>
  <si>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</si>
  <si>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</si>
  <si>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</si>
  <si>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</si>
  <si>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</si>
  <si>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</si>
  <si>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</si>
  <si>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</si>
  <si>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</si>
  <si>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</si>
  <si>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</si>
  <si>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</si>
  <si>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</si>
  <si>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</si>
  <si>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</si>
  <si>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</si>
  <si>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</si>
  <si>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</si>
  <si>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</si>
  <si>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</si>
  <si>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</si>
  <si>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</si>
  <si>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</si>
  <si>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</si>
  <si>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</si>
  <si>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</si>
  <si>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</si>
  <si>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</si>
  <si>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</si>
  <si>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</si>
  <si>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</si>
  <si>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</si>
  <si>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</si>
  <si>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</si>
  <si>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</si>
  <si>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</si>
  <si>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</si>
  <si>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</si>
  <si>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</si>
  <si>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</si>
  <si>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</si>
  <si>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</si>
  <si>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</si>
  <si>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</si>
  <si>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</si>
  <si>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</si>
  <si>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</si>
  <si>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</si>
  <si>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</si>
  <si>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</si>
  <si>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</si>
  <si>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</si>
  <si>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</si>
  <si>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</si>
  <si>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</si>
  <si>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</si>
  <si>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</si>
  <si>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</si>
  <si>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</si>
  <si>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</si>
  <si>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</si>
  <si>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</si>
  <si>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</si>
  <si>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</si>
  <si>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</si>
  <si>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</si>
  <si>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</si>
  <si>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</si>
  <si>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</si>
  <si>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</si>
  <si>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</si>
  <si>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</si>
  <si>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</si>
  <si>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</si>
  <si>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</si>
  <si>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</si>
  <si>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</si>
  <si>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</si>
  <si>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</si>
  <si>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</si>
  <si>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</si>
  <si>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</si>
  <si>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</si>
  <si>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</si>
  <si>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</si>
  <si>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</si>
  <si>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</si>
  <si>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</si>
  <si>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</si>
  <si>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</si>
  <si>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</si>
  <si>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</si>
  <si>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</si>
  <si>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</si>
  <si>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</si>
  <si>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</si>
  <si>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</si>
  <si>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</si>
  <si>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</si>
  <si>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</si>
  <si>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</si>
  <si>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</si>
  <si>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</si>
  <si>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</si>
  <si>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</si>
  <si>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</si>
  <si>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</si>
  <si>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</si>
  <si>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</si>
  <si>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</si>
  <si>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</si>
  <si>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</si>
  <si>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</si>
  <si>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</si>
  <si>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</si>
  <si>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</si>
  <si>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</si>
  <si>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</si>
  <si>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</si>
  <si>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</si>
  <si>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</si>
  <si>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</si>
  <si>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</si>
  <si>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</si>
  <si>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</si>
  <si>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</si>
  <si>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</si>
  <si>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</si>
  <si>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</si>
  <si>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</si>
  <si>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</si>
  <si>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</si>
  <si>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</si>
  <si>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</si>
  <si>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</si>
  <si>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</si>
  <si>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</si>
  <si>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</si>
  <si>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</si>
  <si>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</si>
  <si>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</si>
  <si>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</si>
  <si>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</si>
  <si>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</si>
  <si>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</si>
  <si>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</si>
  <si>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</si>
  <si>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</si>
  <si>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</si>
  <si>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</si>
  <si>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</si>
  <si>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</si>
  <si>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</si>
  <si>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</si>
  <si>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</si>
  <si>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</si>
  <si>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</si>
  <si>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</si>
  <si>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</si>
  <si>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</si>
  <si>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</si>
  <si>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</si>
  <si>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</si>
  <si>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</si>
  <si>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</si>
  <si>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</si>
  <si>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</si>
  <si>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</si>
  <si>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</si>
  <si>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</si>
  <si>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</si>
  <si>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</si>
  <si>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</si>
  <si>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</si>
  <si>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</si>
  <si>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</si>
  <si>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</si>
  <si>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</si>
  <si>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</si>
  <si>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</si>
  <si>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</si>
  <si>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</si>
  <si>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</si>
  <si>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</si>
  <si>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</si>
  <si>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</si>
  <si>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</si>
  <si>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</si>
  <si>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</si>
  <si>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</si>
  <si>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</si>
  <si>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</si>
  <si>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</si>
  <si>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</si>
  <si>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</si>
  <si>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</si>
  <si>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</si>
  <si>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</si>
  <si>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</si>
  <si>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</si>
  <si>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</si>
  <si>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</si>
  <si>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</si>
  <si>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</si>
  <si>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</si>
  <si>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</si>
  <si>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</si>
  <si>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</si>
  <si>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</si>
  <si>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</si>
  <si>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</si>
  <si>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</si>
  <si>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</si>
  <si>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</si>
  <si>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</si>
  <si>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</si>
  <si>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</si>
  <si>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</si>
  <si>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</si>
  <si>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</si>
  <si>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</si>
  <si>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</si>
  <si>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</si>
  <si>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</si>
  <si>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</si>
  <si>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</si>
  <si>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</si>
  <si>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</si>
  <si>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</si>
  <si>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</si>
  <si>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</si>
  <si>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</si>
  <si>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</si>
  <si>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</si>
  <si>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</si>
  <si>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</si>
  <si>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</si>
  <si>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</si>
  <si>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</si>
  <si>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</si>
  <si>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</si>
  <si>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</si>
  <si>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</si>
  <si>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</si>
  <si>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</si>
  <si>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</si>
  <si>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</si>
  <si>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</si>
  <si>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</si>
  <si>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</si>
  <si>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</si>
  <si>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</si>
  <si>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</si>
  <si>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</si>
  <si>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</si>
  <si>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</si>
  <si>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</si>
  <si>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</si>
  <si>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</si>
  <si>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</si>
  <si>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</si>
  <si>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</si>
  <si>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</si>
  <si>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</si>
  <si>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</si>
  <si>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</si>
  <si>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</si>
  <si>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</si>
  <si>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</si>
  <si>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</si>
  <si>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</si>
  <si>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</si>
  <si>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</si>
  <si>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</si>
  <si>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</si>
  <si>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</si>
  <si>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</si>
  <si>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</si>
  <si>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</si>
  <si>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</si>
  <si>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</si>
  <si>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</si>
  <si>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</si>
  <si>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</si>
  <si>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</si>
  <si>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</si>
  <si>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</si>
  <si>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</si>
  <si>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</si>
  <si>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</si>
  <si>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</si>
  <si>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</si>
  <si>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</si>
  <si>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</si>
  <si>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</si>
  <si>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</si>
  <si>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</si>
  <si>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</si>
  <si>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</si>
  <si>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</si>
  <si>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</si>
  <si>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</si>
  <si>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</si>
  <si>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</si>
  <si>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</si>
  <si>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</si>
  <si>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</si>
  <si>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</si>
  <si>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</si>
  <si>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</si>
  <si>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</si>
  <si>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</si>
  <si>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</si>
  <si>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</si>
  <si>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</si>
  <si>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</si>
  <si>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</si>
  <si>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</si>
  <si>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</si>
  <si>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</si>
  <si>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</si>
  <si>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</si>
  <si>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</si>
  <si>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</si>
  <si>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</si>
  <si>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</si>
  <si>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</si>
  <si>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</si>
  <si>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</si>
  <si>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</si>
  <si>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</si>
  <si>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</si>
  <si>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</si>
  <si>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</si>
  <si>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</si>
  <si>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</si>
  <si>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</si>
  <si>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</si>
  <si>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</si>
  <si>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</si>
  <si>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</si>
  <si>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</si>
  <si>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</si>
  <si>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</si>
  <si>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</si>
  <si>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</si>
  <si>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</si>
  <si>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</si>
  <si>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</si>
  <si>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</si>
  <si>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</si>
  <si>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</si>
  <si>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</si>
  <si>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</si>
  <si>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</si>
  <si>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</si>
  <si>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</si>
  <si>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</si>
  <si>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</si>
  <si>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</si>
  <si>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</si>
  <si>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</si>
  <si>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</si>
  <si>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</si>
  <si>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</si>
  <si>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</si>
  <si>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</si>
  <si>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</si>
  <si>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</si>
  <si>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</si>
  <si>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</si>
  <si>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</si>
  <si>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</si>
  <si>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</si>
  <si>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</si>
  <si>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</si>
  <si>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</si>
  <si>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</si>
  <si>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</si>
  <si>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</si>
  <si>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</si>
  <si>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</si>
  <si>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</si>
  <si>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</si>
  <si>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</si>
  <si>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</si>
  <si>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</si>
  <si>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</si>
  <si>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</si>
  <si>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</si>
  <si>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</si>
  <si>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</si>
  <si>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</si>
  <si>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</si>
  <si>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</si>
  <si>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</si>
  <si>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</si>
  <si>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</si>
  <si>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</si>
  <si>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</si>
  <si>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</si>
  <si>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</si>
  <si>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</si>
  <si>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</si>
  <si>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</si>
  <si>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</si>
  <si>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</si>
  <si>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</si>
  <si>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</si>
  <si>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</si>
  <si>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</si>
  <si>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</si>
  <si>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</si>
  <si>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</si>
  <si>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</si>
  <si>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</si>
  <si>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</si>
  <si>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</si>
  <si>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</si>
  <si>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</si>
  <si>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</si>
  <si>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</si>
  <si>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</si>
  <si>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</si>
  <si>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</si>
  <si>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</si>
  <si>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</si>
  <si>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</si>
  <si>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</si>
  <si>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</si>
  <si>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</si>
  <si>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</si>
  <si>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</si>
  <si>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</si>
  <si>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</si>
  <si>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</si>
  <si>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</si>
  <si>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</si>
  <si>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</si>
  <si>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</si>
  <si>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</si>
  <si>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</si>
  <si>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</si>
  <si>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</si>
  <si>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</si>
  <si>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</si>
  <si>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</si>
  <si>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</si>
  <si>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</si>
  <si>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</si>
  <si>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</si>
  <si>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</si>
  <si>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</si>
  <si>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</si>
  <si>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</si>
  <si>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</si>
  <si>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</si>
  <si>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</si>
  <si>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</si>
  <si>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</si>
  <si>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</si>
  <si>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</si>
  <si>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</si>
  <si>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</si>
  <si>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</si>
  <si>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</si>
  <si>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</si>
  <si>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</si>
  <si>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</si>
  <si>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</si>
  <si>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</si>
  <si>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</si>
  <si>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</si>
  <si>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</si>
  <si>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</si>
  <si>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</si>
  <si>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</si>
  <si>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</si>
  <si>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</si>
  <si>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</si>
  <si>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</si>
  <si>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</si>
  <si>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</si>
  <si>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</si>
  <si>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</si>
  <si>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</si>
  <si>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</si>
  <si>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</si>
  <si>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</si>
  <si>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</si>
  <si>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</si>
  <si>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</si>
  <si>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</si>
  <si>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</si>
  <si>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</si>
  <si>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</si>
  <si>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</si>
  <si>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</si>
  <si>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</si>
  <si>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</si>
  <si>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</si>
  <si>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</si>
  <si>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</si>
  <si>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</si>
  <si>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</si>
  <si>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</si>
  <si>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</si>
  <si>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</si>
  <si>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</si>
  <si>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</si>
  <si>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</si>
  <si>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</si>
  <si>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</si>
  <si>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</si>
  <si>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</si>
  <si>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</si>
  <si>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</si>
  <si>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</si>
  <si>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</si>
  <si>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</si>
  <si>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</si>
  <si>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</si>
  <si>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</si>
  <si>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</si>
  <si>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</si>
  <si>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</si>
  <si>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</si>
  <si>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</si>
  <si>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</si>
  <si>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</si>
  <si>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</si>
  <si>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</si>
  <si>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</si>
  <si>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</si>
  <si>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</si>
  <si>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</si>
  <si>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</si>
  <si>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</si>
  <si>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</si>
  <si>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</si>
  <si>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</si>
  <si>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</si>
  <si>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</si>
  <si>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</si>
  <si>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</si>
  <si>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</si>
  <si>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</si>
  <si>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</si>
  <si>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</si>
  <si>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</si>
  <si>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</si>
  <si>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</si>
  <si>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</si>
  <si>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</si>
  <si>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</si>
  <si>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</si>
  <si>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</si>
  <si>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</si>
  <si>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</si>
  <si>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</si>
  <si>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</si>
  <si>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</si>
  <si>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</si>
  <si>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</si>
  <si>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</si>
  <si>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</si>
  <si>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</si>
  <si>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</si>
  <si>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</si>
  <si>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</si>
  <si>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</si>
  <si>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</si>
  <si>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</si>
  <si>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</si>
  <si>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</si>
  <si>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</si>
  <si>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</si>
  <si>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</si>
  <si>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</si>
  <si>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</si>
  <si>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</si>
  <si>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</si>
  <si>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</si>
  <si>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</si>
  <si>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</si>
  <si>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</si>
  <si>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</si>
  <si>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</si>
  <si>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</si>
  <si>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</si>
  <si>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</si>
  <si>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</si>
  <si>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</si>
  <si>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</si>
  <si>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</si>
  <si>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</si>
  <si>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</si>
  <si>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</si>
  <si>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</si>
  <si>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</si>
  <si>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</si>
  <si>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</si>
  <si>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</si>
  <si>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</si>
  <si>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</si>
  <si>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</si>
  <si>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</si>
  <si>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</si>
  <si>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</si>
  <si>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</si>
  <si>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</si>
  <si>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</si>
  <si>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</si>
  <si>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</si>
  <si>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</si>
  <si>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</si>
  <si>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</si>
  <si>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</si>
  <si>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</si>
  <si>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</si>
  <si>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</si>
  <si>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</si>
  <si>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</si>
  <si>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</si>
  <si>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</si>
  <si>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</si>
  <si>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</si>
  <si>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</si>
  <si>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</si>
  <si>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</si>
  <si>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</si>
  <si>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</si>
  <si>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</si>
  <si>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</si>
  <si>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</si>
  <si>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</si>
  <si>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</si>
  <si>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</si>
  <si>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</si>
  <si>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</si>
  <si>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</si>
  <si>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</si>
  <si>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</si>
  <si>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</si>
  <si>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</si>
  <si>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</si>
  <si>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</si>
  <si>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</si>
  <si>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</si>
  <si>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</si>
  <si>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</si>
  <si>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</si>
  <si>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</si>
  <si>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</si>
  <si>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</si>
  <si>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</si>
  <si>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</si>
  <si>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</si>
  <si>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</si>
  <si>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</si>
  <si>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</si>
  <si>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</si>
  <si>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</si>
  <si>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</si>
  <si>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</si>
  <si>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</si>
  <si>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</si>
  <si>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</si>
  <si>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</si>
  <si>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</si>
  <si>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</si>
  <si>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</si>
  <si>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</si>
  <si>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</si>
  <si>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</si>
  <si>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</si>
  <si>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</si>
  <si>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</si>
  <si>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</si>
  <si>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</si>
  <si>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</si>
  <si>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</si>
  <si>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</si>
  <si>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</si>
  <si>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</si>
  <si>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</si>
  <si>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</si>
  <si>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</si>
  <si>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</si>
  <si>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</si>
  <si>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</si>
  <si>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</si>
  <si>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</si>
  <si>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</si>
  <si>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</si>
  <si>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</si>
  <si>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</si>
  <si>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</si>
  <si>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</si>
  <si>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</si>
  <si>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</si>
  <si>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</si>
  <si>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</si>
  <si>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</si>
  <si>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</si>
  <si>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</si>
  <si>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</si>
  <si>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</si>
  <si>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</si>
  <si>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</si>
  <si>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</si>
  <si>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</si>
  <si>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</si>
  <si>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</si>
  <si>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</si>
  <si>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</si>
  <si>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</si>
  <si>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</si>
  <si>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</si>
  <si>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</si>
  <si>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</si>
  <si>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</si>
  <si>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</si>
  <si>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</si>
  <si>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</si>
  <si>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</si>
  <si>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</si>
  <si>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</si>
  <si>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</si>
  <si>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</si>
  <si>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</si>
  <si>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</si>
  <si>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</si>
  <si>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</si>
  <si>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</si>
  <si>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</si>
  <si>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</si>
  <si>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</si>
  <si>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</si>
  <si>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</si>
  <si>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</si>
  <si>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</si>
  <si>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</si>
  <si>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</si>
  <si>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</si>
  <si>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</si>
  <si>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</si>
  <si>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</si>
  <si>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</si>
  <si>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</si>
  <si>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</si>
  <si>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</si>
  <si>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</si>
  <si>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</si>
  <si>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</si>
  <si>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</si>
  <si>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</si>
  <si>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</si>
  <si>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</si>
  <si>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</si>
  <si>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</si>
  <si>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</si>
  <si>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</si>
  <si>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</si>
  <si>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</si>
  <si>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</si>
  <si>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</si>
  <si>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</si>
  <si>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</si>
  <si>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</si>
  <si>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</si>
  <si>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</si>
  <si>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</si>
  <si>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</si>
  <si>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</si>
  <si>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</si>
  <si>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</si>
  <si>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</si>
  <si>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</si>
  <si>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</si>
  <si>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</si>
  <si>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</si>
  <si>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</si>
  <si>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</si>
  <si>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</si>
  <si>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</si>
  <si>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</si>
  <si>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</si>
  <si>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</si>
  <si>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</si>
  <si>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</si>
  <si>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</si>
  <si>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</si>
  <si>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</si>
  <si>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</si>
  <si>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</si>
  <si>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</si>
  <si>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</si>
  <si>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</si>
  <si>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</si>
  <si>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</si>
  <si>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</si>
  <si>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</si>
  <si>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</si>
  <si>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</si>
  <si>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</si>
  <si>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</si>
  <si>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</si>
  <si>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</si>
  <si>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</si>
  <si>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</si>
  <si>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</si>
  <si>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</si>
  <si>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</si>
  <si>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</si>
  <si>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</si>
  <si>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</si>
  <si>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</si>
  <si>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</si>
  <si>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</si>
  <si>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</si>
  <si>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</si>
  <si>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</si>
  <si>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</si>
  <si>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</si>
  <si>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</si>
  <si>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</si>
  <si>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</si>
  <si>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</si>
  <si>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</si>
  <si>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</si>
  <si>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</si>
  <si>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</si>
  <si>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</si>
  <si>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</si>
  <si>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</si>
  <si>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</si>
  <si>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</si>
  <si>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</si>
  <si>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</si>
  <si>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</si>
  <si>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</si>
  <si>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</si>
  <si>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</si>
  <si>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</si>
  <si>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</si>
  <si>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</si>
  <si>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</si>
  <si>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</si>
  <si>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</si>
  <si>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</si>
  <si>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</si>
  <si>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</si>
  <si>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</si>
  <si>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</si>
  <si>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</si>
  <si>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</si>
  <si>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</si>
  <si>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</si>
  <si>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</si>
  <si>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</si>
  <si>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</si>
  <si>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</si>
  <si>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</si>
  <si>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</si>
  <si>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</si>
  <si>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</si>
  <si>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</si>
  <si>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</si>
  <si>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</si>
  <si>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</si>
  <si>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</si>
  <si>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</si>
  <si>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</si>
  <si>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</si>
  <si>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</si>
  <si>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</si>
  <si>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</si>
  <si>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</si>
  <si>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</si>
  <si>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</si>
  <si>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</si>
  <si>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</si>
  <si>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</si>
  <si>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</si>
  <si>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</si>
  <si>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</si>
  <si>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</si>
  <si>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</si>
  <si>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</si>
  <si>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</si>
  <si>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</si>
  <si>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</si>
  <si>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</si>
  <si>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</si>
  <si>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</si>
  <si>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</si>
  <si>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</si>
  <si>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</si>
  <si>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</si>
  <si>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</si>
  <si>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</si>
  <si>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</si>
  <si>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</si>
  <si>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</si>
  <si>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</si>
  <si>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</si>
  <si>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</si>
  <si>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</si>
  <si>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</si>
  <si>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</si>
  <si>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</si>
  <si>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</si>
  <si>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</si>
  <si>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</si>
  <si>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</si>
  <si>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</si>
  <si>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</si>
  <si>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</si>
  <si>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</si>
  <si>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</si>
  <si>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</si>
  <si>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</si>
  <si>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</si>
  <si>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</si>
  <si>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</si>
  <si>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</si>
  <si>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</si>
  <si>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</si>
  <si>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</si>
  <si>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</si>
  <si>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</si>
  <si>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</si>
  <si>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</si>
  <si>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</si>
  <si>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</si>
  <si>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</si>
  <si>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</si>
  <si>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</si>
  <si>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</si>
  <si>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</si>
  <si>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</si>
  <si>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</si>
  <si>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</si>
  <si>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</si>
  <si>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</si>
  <si>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</si>
  <si>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</si>
  <si>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</si>
  <si>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</si>
  <si>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</si>
  <si>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</si>
  <si>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</si>
  <si>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</si>
  <si>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</si>
  <si>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</si>
  <si>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</si>
  <si>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</si>
  <si>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</si>
  <si>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</si>
  <si>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</si>
  <si>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</si>
  <si>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</si>
  <si>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</si>
  <si>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</si>
  <si>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</si>
  <si>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</si>
  <si>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</si>
  <si>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</si>
  <si>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</si>
  <si>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</si>
  <si>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</si>
  <si>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</si>
  <si>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</si>
  <si>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</si>
  <si>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</si>
  <si>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</si>
  <si>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</si>
  <si>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</si>
  <si>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</si>
  <si>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</si>
  <si>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</si>
  <si>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</si>
  <si>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</si>
  <si>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</si>
  <si>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</si>
  <si>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</si>
  <si>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</si>
  <si>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</si>
  <si>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</si>
  <si>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</si>
  <si>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</si>
  <si>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</si>
  <si>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</si>
  <si>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</si>
  <si>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</si>
  <si>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</si>
  <si>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</si>
  <si>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</si>
  <si>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</si>
  <si>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</si>
  <si>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</si>
  <si>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</si>
  <si>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</si>
  <si>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</si>
  <si>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</si>
  <si>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</si>
  <si>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</si>
  <si>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</si>
  <si>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</si>
  <si>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</si>
  <si>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</si>
  <si>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</si>
  <si>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</si>
  <si>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</si>
  <si>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</si>
  <si>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</si>
  <si>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</si>
  <si>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</si>
  <si>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</si>
  <si>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</si>
  <si>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</si>
  <si>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</si>
  <si>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</si>
  <si>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</si>
  <si>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</si>
  <si>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</si>
  <si>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</si>
  <si>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</si>
  <si>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</si>
  <si>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</si>
  <si>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</si>
  <si>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</si>
  <si>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</si>
  <si>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</si>
  <si>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</si>
  <si>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</si>
  <si>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</si>
  <si>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</si>
  <si>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</si>
  <si>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</si>
  <si>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</si>
  <si>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</si>
  <si>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</si>
  <si>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</si>
  <si>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</si>
  <si>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</si>
  <si>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</si>
  <si>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</si>
  <si>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</si>
  <si>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</si>
  <si>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</si>
  <si>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</si>
  <si>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</si>
  <si>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</si>
  <si>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</si>
  <si>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</si>
  <si>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</si>
  <si>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</si>
  <si>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</si>
  <si>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</si>
  <si>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</si>
  <si>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</si>
  <si>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</si>
  <si>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</si>
  <si>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</si>
  <si>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</si>
  <si>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</si>
  <si>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</si>
  <si>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</si>
  <si>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</si>
  <si>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</si>
  <si>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</si>
  <si>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</si>
  <si>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</si>
  <si>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</si>
  <si>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</si>
  <si>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</si>
  <si>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</si>
  <si>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</si>
  <si>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</si>
  <si>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</si>
  <si>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</si>
  <si>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</si>
  <si>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</si>
  <si>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</si>
  <si>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</si>
  <si>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</si>
  <si>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</si>
  <si>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</si>
  <si>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</si>
  <si>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</si>
  <si>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</si>
  <si>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</si>
  <si>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</si>
  <si>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</si>
  <si>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</si>
  <si>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</si>
  <si>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</si>
  <si>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</si>
  <si>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</si>
  <si>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</si>
  <si>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</si>
  <si>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</si>
  <si>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</si>
  <si>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</si>
  <si>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</si>
  <si>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</si>
  <si>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</si>
  <si>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</si>
  <si>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</si>
  <si>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</si>
  <si>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</si>
  <si>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</si>
  <si>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</si>
  <si>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</si>
  <si>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</si>
  <si>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</si>
  <si>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</si>
  <si>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</si>
  <si>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</si>
  <si>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</si>
  <si>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</si>
  <si>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</si>
  <si>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</si>
  <si>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</si>
  <si>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</si>
  <si>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</si>
  <si>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</si>
  <si>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</si>
  <si>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</si>
  <si>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</si>
  <si>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</si>
  <si>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</si>
  <si>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</si>
  <si>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</si>
  <si>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</si>
  <si>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</si>
  <si>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</si>
  <si>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</si>
  <si>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</si>
  <si>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</si>
  <si>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</si>
  <si>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</si>
  <si>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</si>
  <si>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</si>
  <si>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</si>
  <si>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</si>
  <si>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</si>
  <si>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</si>
  <si>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</si>
  <si>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</si>
  <si>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</si>
  <si>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</si>
  <si>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</si>
  <si>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</si>
  <si>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</si>
  <si>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</si>
  <si>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</si>
  <si>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</si>
  <si>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</si>
  <si>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</si>
  <si>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</si>
  <si>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</si>
  <si>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</si>
  <si>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</si>
  <si>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</si>
  <si>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</si>
  <si>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</si>
  <si>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</si>
  <si>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</si>
  <si>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</si>
  <si>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</si>
  <si>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</si>
  <si>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</si>
  <si>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</si>
  <si>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</si>
  <si>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</si>
  <si>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</si>
  <si>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</si>
  <si>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</si>
  <si>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</si>
  <si>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</si>
  <si>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</si>
  <si>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</si>
  <si>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</si>
  <si>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</si>
  <si>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</si>
  <si>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</si>
  <si>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</si>
  <si>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</si>
  <si>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</si>
  <si>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</si>
  <si>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</si>
  <si>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</si>
  <si>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</si>
  <si>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</si>
  <si>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</si>
  <si>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</si>
  <si>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</si>
  <si>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</si>
  <si>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</si>
  <si>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</si>
  <si>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</si>
  <si>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</si>
  <si>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</si>
  <si>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</si>
  <si>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</si>
  <si>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</si>
  <si>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</si>
  <si>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</si>
  <si>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</si>
  <si>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</si>
  <si>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</si>
  <si>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</si>
  <si>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</si>
  <si>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</si>
  <si>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</si>
  <si>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</si>
  <si>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</si>
  <si>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</si>
  <si>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</si>
  <si>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</si>
  <si>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</si>
  <si>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</si>
  <si>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</si>
  <si>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</si>
  <si>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</si>
  <si>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</si>
  <si>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</si>
  <si>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</si>
  <si>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</si>
  <si>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</si>
  <si>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</si>
  <si>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</si>
  <si>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</si>
  <si>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</si>
  <si>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</si>
  <si>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</si>
  <si>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</si>
  <si>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</si>
  <si>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</si>
  <si>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</si>
  <si>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</si>
  <si>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</si>
  <si>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</si>
  <si>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</si>
  <si>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</si>
  <si>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</si>
  <si>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</si>
  <si>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</si>
  <si>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</si>
  <si>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</si>
  <si>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</si>
  <si>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</si>
  <si>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</si>
  <si>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</si>
  <si>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</si>
  <si>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</si>
  <si>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</si>
  <si>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</si>
  <si>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</si>
  <si>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</si>
  <si>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</si>
  <si>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</si>
  <si>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</si>
  <si>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</si>
  <si>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</si>
  <si>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</si>
  <si>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</si>
  <si>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</si>
  <si>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</si>
  <si>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</si>
  <si>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</si>
  <si>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</si>
  <si>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</si>
  <si>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</si>
  <si>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</si>
  <si>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</si>
  <si>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</si>
  <si>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</si>
  <si>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</si>
  <si>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</si>
  <si>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</si>
  <si>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</si>
  <si>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</si>
  <si>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</si>
  <si>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</si>
  <si>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</si>
  <si>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</si>
  <si>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</si>
  <si>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</si>
  <si>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</si>
  <si>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</si>
  <si>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</si>
  <si>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</si>
  <si>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</si>
  <si>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</si>
  <si>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</si>
  <si>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</si>
  <si>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</si>
  <si>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</si>
  <si>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</si>
  <si>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</si>
  <si>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</si>
  <si>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</si>
  <si>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</si>
  <si>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</si>
  <si>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</si>
  <si>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</si>
  <si>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</si>
  <si>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</si>
  <si>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</si>
  <si>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</si>
  <si>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</si>
  <si>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</si>
  <si>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</si>
  <si>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</si>
  <si>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</si>
  <si>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</si>
  <si>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</si>
  <si>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</si>
  <si>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</si>
  <si>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</si>
  <si>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</si>
  <si>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</si>
  <si>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</si>
  <si>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</si>
  <si>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</si>
  <si>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</si>
  <si>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</si>
  <si>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</si>
  <si>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</si>
  <si>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</si>
  <si>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</si>
  <si>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</si>
  <si>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</si>
  <si>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</si>
  <si>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</si>
  <si>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</si>
  <si>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</si>
  <si>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</si>
  <si>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</si>
  <si>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</si>
  <si>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</si>
  <si>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</si>
  <si>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</si>
  <si>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</si>
  <si>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</si>
  <si>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</si>
  <si>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</si>
  <si>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</si>
  <si>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</si>
  <si>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</si>
  <si>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</si>
  <si>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</si>
  <si>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</si>
  <si>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</si>
  <si>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</si>
  <si>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</si>
  <si>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</si>
  <si>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</si>
  <si>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</si>
  <si>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</si>
  <si>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</si>
  <si>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</si>
  <si>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</si>
  <si>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</si>
  <si>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</si>
  <si>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</si>
  <si>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</si>
  <si>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</si>
  <si>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</si>
  <si>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</si>
  <si>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</si>
  <si>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</si>
  <si>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</si>
  <si>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</si>
  <si>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</si>
  <si>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</si>
  <si>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</si>
  <si>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</si>
  <si>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</si>
  <si>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</si>
  <si>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</si>
  <si>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</si>
  <si>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</si>
  <si>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</si>
  <si>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</si>
  <si>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</si>
  <si>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</si>
  <si>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</si>
  <si>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</si>
  <si>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</si>
  <si>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</si>
  <si>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</si>
  <si>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</si>
  <si>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</si>
  <si>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</si>
  <si>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</si>
  <si>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</si>
  <si>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</si>
  <si>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</si>
  <si>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</si>
  <si>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</si>
  <si>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</si>
  <si>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</si>
  <si>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</si>
  <si>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</si>
  <si>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</si>
  <si>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</si>
  <si>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</si>
  <si>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</si>
  <si>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</si>
  <si>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</si>
  <si>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</si>
  <si>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</si>
  <si>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</si>
  <si>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</si>
  <si>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</si>
  <si>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</si>
  <si>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</si>
  <si>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</si>
  <si>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</si>
  <si>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</si>
  <si>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</si>
  <si>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</si>
  <si>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</si>
  <si>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</si>
  <si>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</si>
  <si>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</si>
  <si>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</si>
  <si>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</si>
  <si>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</si>
  <si>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</si>
  <si>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</si>
  <si>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</si>
  <si>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</si>
  <si>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</si>
  <si>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</si>
  <si>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</si>
  <si>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</si>
  <si>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</si>
  <si>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</si>
  <si>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</si>
  <si>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</si>
  <si>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</si>
  <si>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</si>
  <si>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</si>
  <si>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</si>
  <si>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</si>
  <si>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</si>
  <si>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</si>
  <si>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</si>
  <si>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</si>
  <si>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</si>
  <si>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</si>
  <si>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</si>
  <si>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</si>
  <si>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</si>
  <si>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</si>
  <si>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</si>
  <si>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</si>
  <si>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</si>
  <si>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</si>
  <si>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</si>
  <si>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</si>
  <si>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</si>
  <si>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</si>
  <si>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</si>
  <si>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</si>
  <si>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</si>
  <si>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</si>
  <si>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</si>
  <si>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</si>
  <si>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</si>
  <si>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</si>
  <si>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</si>
  <si>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</si>
  <si>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</si>
  <si>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</si>
  <si>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</si>
  <si>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</si>
  <si>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</si>
  <si>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</si>
  <si>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</si>
  <si>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</si>
  <si>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</si>
  <si>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</si>
  <si>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</si>
  <si>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</si>
  <si>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</si>
  <si>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</si>
  <si>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</si>
  <si>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</si>
  <si>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</si>
  <si>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</si>
  <si>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</si>
  <si>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</si>
  <si>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</si>
  <si>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</si>
  <si>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</si>
  <si>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</si>
  <si>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</si>
  <si>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</si>
  <si>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</si>
  <si>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</si>
  <si>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</si>
  <si>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</si>
  <si>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</si>
  <si>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</si>
  <si>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</si>
  <si>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</si>
  <si>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</si>
  <si>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</si>
  <si>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</si>
  <si>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</si>
  <si>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</si>
  <si>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</si>
  <si>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</si>
  <si>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</si>
  <si>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</si>
  <si>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</si>
  <si>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</si>
  <si>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</si>
  <si>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</si>
  <si>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</si>
  <si>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</si>
  <si>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</si>
  <si>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</si>
  <si>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</si>
  <si>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</si>
  <si>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</si>
  <si>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</si>
  <si>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</si>
  <si>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</si>
  <si>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</si>
  <si>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</si>
  <si>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</si>
  <si>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</si>
  <si>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</si>
  <si>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</si>
  <si>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</si>
  <si>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</si>
  <si>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</si>
  <si>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</si>
  <si>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</si>
  <si>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</si>
  <si>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</si>
  <si>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</si>
  <si>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</si>
  <si>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</si>
  <si>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</si>
  <si>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</si>
  <si>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</si>
  <si>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</si>
  <si>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</si>
  <si>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</si>
  <si>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</si>
  <si>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</si>
  <si>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</si>
  <si>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</si>
  <si>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</si>
  <si>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</si>
  <si>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</si>
  <si>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</si>
  <si>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</si>
  <si>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</si>
  <si>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</si>
  <si>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</si>
  <si>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</si>
  <si>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</si>
  <si>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</si>
  <si>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</si>
  <si>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</si>
  <si>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</si>
  <si>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</si>
  <si>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</si>
  <si>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</si>
  <si>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</si>
  <si>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</si>
  <si>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</si>
  <si>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</si>
  <si>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</si>
  <si>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</si>
  <si>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</si>
  <si>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</si>
  <si>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</si>
  <si>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</si>
  <si>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</si>
  <si>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</si>
  <si>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</si>
  <si>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</si>
  <si>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</si>
  <si>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</si>
  <si>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</si>
  <si>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</si>
  <si>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</si>
  <si>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</si>
  <si>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</si>
  <si>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</si>
  <si>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</si>
  <si>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</si>
  <si>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</si>
  <si>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</si>
  <si>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</si>
  <si>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</si>
  <si>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</si>
  <si>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</si>
  <si>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</si>
  <si>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</si>
  <si>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</si>
  <si>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</si>
  <si>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</si>
  <si>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</si>
  <si>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</si>
  <si>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</si>
  <si>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</si>
  <si>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</si>
  <si>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</si>
  <si>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</si>
  <si>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</si>
  <si>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</si>
  <si>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</si>
  <si>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</si>
  <si>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</si>
  <si>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</si>
  <si>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</si>
  <si>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</si>
  <si>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</si>
  <si>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</si>
  <si>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</si>
  <si>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</si>
  <si>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</si>
  <si>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</si>
  <si>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</si>
  <si>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</si>
  <si>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</si>
  <si>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</si>
  <si>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</si>
  <si>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</si>
  <si>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</si>
  <si>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</si>
  <si>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</si>
  <si>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</si>
  <si>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</si>
  <si>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</si>
  <si>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</si>
  <si>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</si>
  <si>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</si>
  <si>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</si>
  <si>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</si>
  <si>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</si>
  <si>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</si>
  <si>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</si>
  <si>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</si>
  <si>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</si>
  <si>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</si>
  <si>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</si>
  <si>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</si>
  <si>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</si>
  <si>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</si>
  <si>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</si>
  <si>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</si>
  <si>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</si>
  <si>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</si>
  <si>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</si>
  <si>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</si>
  <si>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</si>
  <si>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</si>
  <si>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</si>
  <si>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</si>
  <si>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</si>
  <si>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</si>
  <si>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</si>
  <si>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</si>
  <si>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</si>
  <si>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</si>
  <si>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</si>
  <si>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</si>
  <si>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</si>
  <si>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</si>
  <si>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</si>
  <si>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</si>
  <si>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</si>
  <si>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</si>
  <si>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</si>
  <si>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</si>
  <si>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</si>
  <si>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</si>
  <si>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</si>
  <si>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</si>
  <si>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</si>
  <si>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</si>
  <si>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</si>
  <si>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</si>
  <si>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</si>
  <si>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</si>
  <si>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</si>
  <si>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</si>
  <si>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</si>
  <si>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</si>
  <si>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</si>
  <si>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</si>
  <si>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</si>
  <si>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</si>
  <si>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</si>
  <si>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</si>
  <si>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</si>
  <si>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</si>
  <si>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</si>
  <si>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</si>
  <si>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</si>
  <si>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</si>
  <si>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</si>
  <si>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</si>
  <si>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</si>
  <si>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</si>
  <si>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</si>
  <si>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</si>
  <si>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</si>
  <si>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</si>
  <si>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</si>
  <si>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</si>
  <si>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</si>
  <si>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</si>
  <si>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</si>
  <si>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</si>
  <si>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</si>
  <si>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</si>
  <si>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</si>
  <si>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</si>
  <si>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</si>
  <si>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</si>
  <si>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</si>
  <si>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</si>
  <si>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</si>
  <si>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</si>
  <si>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</si>
  <si>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</si>
  <si>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</si>
  <si>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</si>
  <si>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</si>
  <si>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</si>
  <si>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</si>
  <si>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</si>
  <si>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</si>
  <si>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</si>
  <si>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</si>
  <si>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</si>
  <si>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</si>
  <si>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</si>
  <si>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</si>
  <si>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</si>
  <si>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</si>
  <si>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</si>
  <si>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</si>
  <si>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</si>
  <si>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</si>
  <si>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</si>
  <si>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</si>
  <si>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</si>
  <si>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</si>
  <si>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</si>
  <si>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</si>
  <si>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</si>
  <si>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</si>
  <si>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</si>
  <si>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</si>
  <si>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</si>
  <si>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</si>
  <si>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</si>
  <si>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</si>
  <si>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</si>
  <si>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</si>
  <si>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</si>
  <si>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</si>
  <si>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</si>
  <si>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</si>
  <si>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</si>
  <si>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</si>
  <si>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</si>
  <si>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</si>
  <si>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</si>
  <si>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</si>
  <si>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</si>
  <si>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</si>
  <si>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</si>
  <si>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</si>
  <si>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</si>
  <si>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</si>
  <si>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</si>
  <si>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</si>
  <si>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</si>
  <si>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</si>
  <si>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</si>
  <si>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</si>
  <si>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</si>
  <si>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</si>
  <si>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</si>
  <si>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</si>
  <si>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</si>
  <si>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</si>
  <si>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</si>
  <si>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</si>
  <si>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</si>
  <si>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</si>
  <si>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</si>
  <si>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</si>
  <si>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</si>
  <si>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</si>
  <si>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</si>
  <si>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</si>
  <si>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</si>
  <si>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</si>
  <si>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</si>
  <si>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</si>
  <si>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</si>
  <si>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</si>
  <si>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</si>
  <si>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</si>
  <si>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</si>
  <si>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</si>
  <si>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</si>
  <si>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</si>
  <si>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</si>
  <si>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</si>
  <si>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</si>
  <si>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</si>
  <si>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</si>
  <si>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</si>
  <si>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</si>
  <si>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</si>
  <si>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</si>
  <si>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</si>
  <si>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</si>
  <si>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</si>
  <si>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</si>
  <si>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</si>
  <si>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</si>
  <si>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</si>
  <si>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</si>
  <si>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</si>
  <si>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</si>
  <si>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</si>
  <si>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</si>
  <si>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</si>
  <si>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</si>
  <si>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</si>
  <si>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</si>
  <si>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</si>
  <si>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</si>
  <si>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</si>
  <si>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</si>
  <si>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</si>
  <si>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</si>
  <si>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</si>
  <si>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</si>
  <si>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</si>
  <si>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</si>
  <si>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</si>
  <si>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</si>
  <si>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</si>
  <si>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</si>
  <si>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</si>
  <si>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</si>
  <si>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</si>
  <si>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</si>
  <si>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</si>
  <si>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</si>
  <si>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</si>
  <si>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</si>
  <si>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</si>
  <si>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</si>
  <si>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</si>
  <si>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</si>
  <si>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</si>
  <si>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</si>
  <si>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</si>
  <si>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</si>
  <si>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</si>
  <si>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</si>
  <si>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</si>
  <si>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</si>
  <si>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</si>
  <si>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</si>
  <si>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</si>
  <si>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</si>
  <si>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</si>
  <si>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</si>
  <si>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</si>
  <si>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</si>
  <si>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</si>
  <si>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</si>
  <si>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</si>
  <si>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</si>
  <si>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</si>
  <si>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</si>
  <si>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</si>
  <si>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</si>
  <si>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</si>
  <si>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</si>
  <si>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</si>
  <si>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</si>
  <si>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</si>
  <si>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</si>
  <si>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</si>
  <si>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</si>
  <si>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</si>
  <si>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</si>
  <si>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</si>
  <si>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</si>
  <si>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</si>
  <si>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</si>
  <si>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</si>
  <si>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</si>
  <si>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</si>
  <si>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</si>
  <si>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</si>
  <si>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</si>
  <si>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</si>
  <si>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</si>
  <si>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</si>
  <si>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</si>
  <si>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</si>
  <si>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</si>
  <si>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</si>
  <si>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</si>
  <si>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</si>
  <si>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</si>
  <si>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</si>
  <si>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</si>
  <si>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</si>
  <si>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</si>
  <si>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</si>
  <si>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</si>
  <si>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</si>
  <si>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</si>
  <si>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</si>
  <si>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</si>
  <si>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</si>
  <si>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</si>
  <si>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</si>
  <si>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</si>
  <si>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</si>
  <si>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</si>
  <si>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</si>
  <si>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</si>
  <si>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</si>
  <si>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</si>
  <si>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</si>
  <si>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</si>
  <si>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</si>
  <si>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</si>
  <si>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</si>
  <si>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</si>
  <si>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</si>
  <si>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</si>
  <si>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</si>
  <si>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</si>
  <si>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</si>
  <si>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</si>
  <si>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PCM-20251208-00002453</t>
  </si>
  <si>
    <t xml:space="preserve">EM team need 30 min </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</si>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</sst>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3" totalsRowShown="0" headerRowDxfId="96" dataDxfId="95" headerRowBorderDxfId="93" tableBorderDxfId="94" totalsRowBorderDxfId="92">
  <autoFilter ref="A1:L1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3"/>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336.95716666666704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45999.905592592593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45999.905592592593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45999.905592592593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45999.905592592593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45999.905592592593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45999.905592592593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45999.905592592593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45999.905592592593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45999.905592592593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45999.905592592593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45999.905592592593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45999.905592592593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45999.905592592593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45999.905592592593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45999.905592592593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45999.905592592593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45999.905592592593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45999.905592592593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45999.905592592593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45999.905592592593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45999.905592592593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45999.905592592593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45999.905592592593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45999.905592592593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45999.905592592593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45999.905592592593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45999.905592592593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45999.905592592593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45999.905592592593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45999.905592592593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45999.905592592593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45999.905592592593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45999.905592592593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45999.905592592593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45999.905592592593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45999.905592592593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45999.905592592593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45999.905592592593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45999.905592592593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45999.905592592593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45999.905592592593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45999.905592592593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45999.905592592593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45999.905592592593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45999.905592592593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45999.905592592593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45999.905592592593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45999.905592592593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45999.905592592593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45999.905592592593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45999.905592592593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45999.905592592593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45999.905592592593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45999.905592592593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45999.905592592593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45999.905592592593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45999.905592592593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45999.905592592593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45999.905592592593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45999.905592592593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45999.905592592593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45999.905592592593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45999.905592592593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45999.905592592593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45999.905592592593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45999.905592592593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45999.905592592593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45999.905592592593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45999.905592592593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45999.905592592593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45999.905592592593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45999.905592592593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45999.905592592593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45999.905592592593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45999.905592592593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45999.905592592593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45999.905592592593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45999.905592592593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45999.905592592593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45999.905592592593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45999.905592592593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45999.905592592593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45999.905592592593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45999.905592592593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45999.905592592593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45999.905592592593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45999.905592592593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45999.905592592593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45999.905592592593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45999.905592592593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45999.905592592593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45999.905592592593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45999.905592592593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45999.905592592593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45999.905592592593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45999.905592592593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45999.905592592593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45999.905592592593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45999.905592592593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45999.905592592593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45999.905592592593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45999.905592592593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45999.905592592593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45999.905592592593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45999.905592592593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45999.905592592593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45999.905592592593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45999.905592592593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45999.905592592593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45999.905592592593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45999.905592592593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45999.905592592593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45999.905592592593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45999.905592592593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45999.905592592593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45999.905592592593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45999.905592592593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45999.905592592593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45999.905592592593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45999.905592592593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45999.905592592593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45999.905592592593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45999.905592592593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45999.905592592593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45999.905592592593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45999.905592592593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45999.905592592593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45999.905592592593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45999.905592592593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45999.905592592593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45999.905592592593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45999.905592592593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45999.905592592593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45999.905592592593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45999.905592592593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45999.905592592593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45999.905592592593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45999.905592592593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45999.905592592593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45999.905592592593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45999.905592592593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45999.905592592593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45999.905592592593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45999.905592592593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45999.905592592593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45999.905592592593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45999.905592592593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45999.905592592593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45999.905592592593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45999.905592592593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45999.905592592593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45999.905592592593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45999.905592592593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45999.905592592593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45999.905592592593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45999.905592592593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45999.905592592593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45999.905592592593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45999.905592592593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45999.905592592593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45999.905592592593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45999.905592592593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45999.905592592593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45999.905592592593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45999.905592592593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45999.905592592593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45999.905592592593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45999.905592592593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45999.905592592593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45999.905592592593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45999.905592592593</v>
      </c>
      <c r="H173" s="122"/>
      <c r="I173" s="124" t="str">
        <f>IFERROR(VLOOKUP(D173,DB!A:F,6,0),"")</f>
        <v/>
      </c>
      <c r="J173" s="124" t="str">
        <f>IFERROR(VLOOKUP(D173,DB!A:G,7,0),"")</f>
        <v/>
      </c>
      <c r="K173" s="120"/>
      <c r="L173" s="119" t="str">
        <f>IFERROR(VLOOKUP(D173,DB!A:I,9,0),"")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174.9057546296317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15.518173611111706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2.5502106481508235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8.1692129628208932E-2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c r="E7" s="81"/>
      <c r="F7" s="97"/>
      <c r="G7" s="98">
        <f ca="1">IFERROR(NOW()-F7,"-")</f>
        <v>45999.905592592593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45999.905592592593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45999.905592592593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45999.905592592593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45999.905592592593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45999.905592592593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45999.905592592593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45999.905592592593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45999.905592592593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45999.905592592593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45999.905592592593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45999.905592592593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45999.905592592593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45999.905592592593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45999.905592592593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45999.905592592593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45999.905592592593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45999.905592592593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45999.905592592593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45999.905592592593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45999.905592592593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45999.905592592593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45999.905592592593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45999.905592592593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45999.905592592593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45999.905592592593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45999.905592592593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45999.905592592593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45999.905592592593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45999.905592592593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45999.905592592593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45999.905592592593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45999.905592592593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45999.905592592593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45999.905592592593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45999.905592592593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45999.905592592593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45999.905592592593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45999.905592592593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45999.905592592593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45999.905592592593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45999.905592592593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45999.905592592593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45999.905592592593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45999.905592592593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45999.905592592593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45999.905592592593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45999.905592592593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45999.905592592593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45999.905592592593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45999.905592592593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45999.905592592593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45999.905592592593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45999.905592592593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45999.905592592593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45999.905592592593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45999.905592592593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45999.905592592593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45999.905592592593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45999.905592592593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45999.905592592593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45999.905592592593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45999.905592592593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45999.905592592593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45999.905592592593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45999.905592592593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45999.905592592593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45999.905592592593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45999.905592592593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45999.905592592593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45999.905592592593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45999.905592592593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45999.905592592593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45999.905592592593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45999.905592592593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45999.905592592593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45999.905592592593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45999.905592592593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45999.905592592593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45999.905592592593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45999.905592592593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45999.905592592593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45999.905592592593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45999.905592592593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45999.905592592593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45999.905592592593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45999.905592592593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45999.905592592593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45999.905592592593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45999.905592592593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45999.905592592593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45999.905592592593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45999.905592592593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45999.905592592593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45999.905592592593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45999.905592592593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45999.905592592593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45999.905592592593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45999.905592592593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45999.905592592593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45999.905592592593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45999.905592592593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45999.905592592593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45999.905592592593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45999.905592592593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45999.905592592593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45999.905592592593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45999.905592592593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45999.905592592593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45999.905592592593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45999.905592592593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45999.905592592593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45999.905592592593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45999.905592592593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45999.905592592593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45999.905592592593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45999.905592592593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45999.905592592593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45999.905592592593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45999.905592592593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45999.905592592593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45999.905592592593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45999.905592592593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45999.905592592593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45999.905592592593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45999.905592592593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45999.905592592593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45999.905592592593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45999.905592592593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45999.905592592593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45999.905592592593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45999.905592592593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45999.905592592593</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45999.905592592593</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45999.905592592593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45999.905592592593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45999.905592592593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45999.905592592593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45999.905592592593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45999.905592592593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45999.905592592593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45999.905592592593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45999.905592592593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45999.905592592593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45999.905592592593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45999.905592592593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45999.905592592593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45999.905592592593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45999.905592592593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45999.905592592593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45999.905592592593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45999.905592592593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45999.905592592593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45999.905592592593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45999.905592592593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45999.905592592593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45999.905592592593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45999.905592592593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45999.905592592593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45999.905592592593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45999.905592592593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45999.905592592593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45999.905592592593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45999.905592592593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45999.905592592593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45999.905592592593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45999.905592592593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45999.905592592593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45999.905592592593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45999.905592592593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45999.905592592593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45999.905592592593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45999.905592592593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45999.905592592593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45999.905592592593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45999.905592592593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45999.905592592593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45999.905592592593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45999.905592592593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45999.905592592593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45999.905592592593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45999.905592592593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45999.905592592593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45999.905592592593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45999.905592592593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45999.905592592593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45999.905592592593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45999.905592592593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45999.905592592593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45999.905592592593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45999.905592592593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45999.905592592593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45999.905592592593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45999.905592592593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45999.905592592593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45999.905592592593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45999.905592592593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45999.905592592593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45999.905592592593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45999.905592592593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45999.905592592593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45999.905592592593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45999.905592592593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45999.905592592593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45999.905592592593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45999.905592592593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45999.905592592593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45999.905592592593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45999.905592592593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45999.905592592593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45999.905592592593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45999.905592592593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45999.905592592593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45999.905592592593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45999.905592592593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45999.905592592593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45999.905592592593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45999.905592592593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45999.905592592593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45999.905592592593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45999.905592592593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45999.905592592593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45999.905592592593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45999.905592592593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45999.905592592593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45999.905592592593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45999.905592592593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45999.905592592593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45999.905592592593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45999.905592592593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45999.905592592593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45999.905592592593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45999.905592592593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45999.905592592593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45999.905592592593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45999.905592592593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45999.905592592593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45999.905592592593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45999.905592592593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45999.905592592593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45999.905592592593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45999.905592592593</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45999.905592592593</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45999.905592592593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45999.905592592593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45999.905592592593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45999.905592592593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45999.905592592593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45999.905592592593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45999.905592592593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45999.905592592593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45999.905592592593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45999.905592592593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45999.905592592593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45999.905592592593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45999.905592592593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45999.905592592593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45999.905592592593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45999.905592592593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45999.905592592593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45999.905592592593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45999.905592592593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45999.905592592593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45999.905592592593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45999.905592592593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45999.905592592593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45999.905592592593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45999.905592592593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45999.905592592593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45999.905592592593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45999.905592592593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45999.905592592593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45999.905592592593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45999.905592592593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45999.905592592593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45999.905592592593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45999.905592592593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45999.905592592593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45999.905592592593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45999.905592592593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45999.905592592593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45999.905592592593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45999.905592592593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45999.905592592593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45999.905592592593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45999.905592592593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45999.905592592593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45999.905592592593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45999.905592592593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45999.905592592593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45999.905592592593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45999.905592592593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45999.905592592593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45999.905592592593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45999.905592592593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45999.905592592593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45999.905592592593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45999.905592592593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45999.905592592593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45999.905592592593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45999.905592592593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45999.905592592593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45999.905592592593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45999.905592592593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45999.905592592593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45999.905592592593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45999.905592592593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45999.905592592593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45999.905592592593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45999.905592592593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45999.905592592593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45999.905592592593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45999.905592592593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45999.905592592593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45999.905592592593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45999.905592592593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45999.905592592593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45999.905592592593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45999.905592592593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45999.905592592593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45999.905592592593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45999.905592592593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45999.905592592593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45999.905592592593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45999.905592592593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45999.905592592593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45999.905592592593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45999.905592592593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45999.905592592593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45999.905592592593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45999.905592592593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45999.905592592593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45999.905592592593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45999.905592592593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45999.905592592593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45999.905592592593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45999.905592592593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45999.905592592593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45999.905592592593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45999.905592592593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45999.905592592593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45999.905592592593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45999.905592592593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45999.905592592593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45999.905592592593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45999.905592592593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45999.905592592593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45999.905592592593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45999.905592592593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45999.905592592593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45999.905592592593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45999.905592592593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45999.905592592593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45999.905592592593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45999.905592592593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45999.905592592593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45999.905592592593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45999.905592592593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45999.905592592593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45999.905592592593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45999.905592592593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45999.905592592593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45999.905592592593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45999.905592592593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45999.905592592593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45999.905592592593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45999.905592592593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45999.905592592593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45999.905592592593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45999.905592592593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45999.905592592593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45999.905592592593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45999.905592592593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45999.905592592593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45999.905592592593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45999.905592592593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45999.905592592593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45999.905592592593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45999.905592592593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45999.905592592593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45999.905592592593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45999.905592592593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45999.905592592593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45999.905592592593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45999.905592592593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45999.905592592593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45999.905592592593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45999.905592592593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45999.905592592593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45999.905592592593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45999.905592592593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45999.905592592593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45999.905592592593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45999.905592592593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45999.905592592593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45999.905592592593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45999.905592592593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45999.905592592593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45999.905592592593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45999.905592592593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45999.905592592593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45999.905592592593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45999.905592592593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45999.905592592593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45999.905592592593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45999.905592592593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45999.905592592593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45999.905592592593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45999.905592592593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45999.905592592593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45999.905592592593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45999.905592592593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45999.905592592593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45999.905592592593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45999.905592592593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45999.905592592593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45999.905592592593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45999.905592592593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45999.905592592593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45999.905592592593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45999.905592592593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45999.905592592593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45999.905592592593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45999.905592592593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45999.905592592593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45999.905592592593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45999.905592592593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45999.905592592593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45999.905592592593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45999.905592592593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45999.905592592593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45999.905592592593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45999.905592592593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45999.905592592593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45999.905592592593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45999.905592592593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45999.905592592593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45999.905592592593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45999.905592592593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45999.905592592593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45999.905592592593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45999.905592592593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45999.905592592593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45999.905592592593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45999.905592592593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45999.905592592593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45999.905592592593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45999.905592592593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45999.905592592593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45999.905592592593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45999.905592592593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45999.905592592593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45999.905592592593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45999.905592592593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45999.905592592593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45999.905592592593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45999.905592592593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45999.905592592593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45999.905592592593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45999.905592592593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45999.905592592593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45999.905592592593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45999.905592592593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45999.905592592593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45999.905592592593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45999.905592592593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45999.905592592593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45999.905592592593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45999.905592592593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45999.905592592593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45999.905592592593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45999.905592592593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45999.905592592593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45999.905592592593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45999.905592592593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45999.905592592593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45999.905592592593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45999.905592592593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45999.905592592593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45999.905592592593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45999.905592592593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45999.905592592593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45999.905592592593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45999.905592592593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45999.905592592593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45999.905592592593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45999.905592592593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45999.905592592593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45999.905592592593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45999.905592592593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45999.905592592593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45999.905592592593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45999.905592592593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45999.905592592593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45999.905592592593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45999.905592592593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45999.905592592593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45999.905592592593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45999.905592592593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45999.905592592593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45999.905592592593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45999.905592592593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45999.905592592593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45999.905592592593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45999.905592592593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45999.905592592593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45999.905592592593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45999.905592592593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45999.905592592593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45999.905592592593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45999.905592592593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45999.905592592593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45999.905592592593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45999.905592592593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45999.905592592593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45999.905592592593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45999.905592592593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45999.905592592593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45999.905592592593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45999.905592592593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45999.905592592593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45999.905592592593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45999.905592592593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45999.905592592593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45999.905592592593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45999.905592592593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45999.905592592593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45999.905592592593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45999.905592592593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45999.905592592593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45999.905592592593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45999.905592592593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45999.905592592593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45999.905592592593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45999.905592592593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45999.905592592593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45999.905592592593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45999.905592592593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45999.905592592593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45999.905592592593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45999.905592592593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45999.905592592593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45999.905592592593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45999.905592592593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45999.905592592593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45999.905592592593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45999.905592592593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45999.905592592593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45999.905592592593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45999.905592592593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45999.905592592593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45999.905592592593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45999.905592592593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45999.905592592593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45999.905592592593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45999.905592592593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45999.905592592593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45999.905592592593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45999.905592592593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45999.905592592593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45999.905592592593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45999.905592592593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45999.905592592593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45999.905592592593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45999.905592592593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45999.905592592593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45999.905592592593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45999.905592592593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45999.905592592593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45999.905592592593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45999.905592592593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45999.905592592593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45999.905592592593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45999.905592592593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45999.905592592593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45999.905592592593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45999.905592592593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45999.905592592593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45999.905592592593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45999.905592592593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45999.905592592593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45999.905592592593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45999.905592592593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45999.905592592593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45999.905592592593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45999.905592592593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45999.905592592593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45999.905592592593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45999.905592592593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45999.905592592593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45999.905592592593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45999.905592592593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45999.905592592593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45999.905592592593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45999.905592592593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45999.905592592593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45999.905592592593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45999.905592592593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45999.905592592593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45999.905592592593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45999.905592592593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45999.905592592593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45999.905592592593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45999.905592592593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45999.905592592593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45999.905592592593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45999.905592592593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45999.905592592593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45999.905592592593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45999.905592592593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45999.905592592593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45999.905592592593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45999.905592592593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45999.905592592593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45999.905592592593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45999.905592592593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45999.905592592593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45999.905592592593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45999.905592592593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45999.905592592593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45999.905592592593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45999.905592592593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45999.905592592593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45999.905592592593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45999.905592592593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45999.905592592593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45999.905592592593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45999.905592592593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45999.905592592593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45999.905592592593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45999.905592592593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45999.905592592593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45999.905592592593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45999.905592592593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45999.905592592593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45999.905592592593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45999.905592592593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45999.905592592593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45999.905592592593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45999.905592592593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45999.905592592593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45999.905592592593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45999.905592592593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45999.905592592593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45999.905592592593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45999.905592592593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45999.905592592593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45999.905592592593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45999.905592592593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45999.905592592593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45999.905592592593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45999.905592592593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45999.905592592593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45999.905592592593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45999.905592592593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45999.905592592593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45999.905592592593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45999.905592592593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45999.905592592593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45999.905592592593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45999.905592592593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45999.905592592593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45999.905592592593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45999.905592592593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45999.905592592593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45999.905592592593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45999.905592592593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45999.905592592593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45999.905592592593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45999.905592592593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45999.905592592593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45999.905592592593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45999.905592592593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45999.905592592593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45999.905592592593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45999.905592592593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45999.905592592593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45999.905592592593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45999.905592592593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45999.905592592593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45999.905592592593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45999.905592592593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45999.905592592593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45999.905592592593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45999.905592592593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45999.905592592593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45999.905592592593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45999.905592592593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45999.905592592593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45999.905592592593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45999.905592592593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45999.905592592593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45999.905592592593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45999.905592592593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45999.905592592593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45999.905592592593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45999.905592592593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45999.905592592593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45999.905592592593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45999.905592592593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45999.905592592593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45999.905592592593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45999.905592592593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45999.905592592593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45999.905592592593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45999.905592592593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45999.905592592593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45999.905592592593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45999.905592592593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45999.905592592593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45999.905592592593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45999.905592592593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45999.905592592593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45999.905592592593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45999.905592592593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45999.905592592593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45999.905592592593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45999.905592592593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45999.905592592593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45999.905592592593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45999.905592592593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45999.905592592593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45999.905592592593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45999.905592592593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45999.905592592593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45999.905592592593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45999.905592592593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45999.905592592593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45999.905592592593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45999.905592592593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45999.905592592593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45999.905592592593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45999.905592592593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45999.905592592593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45999.905592592593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45999.905592592593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45999.905592592593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45999.905592592593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45999.905592592593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45999.905592592593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45999.905592592593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45999.905592592593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45999.905592592593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45999.905592592593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45999.905592592593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45999.905592592593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45999.905592592593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45999.905592592593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45999.905592592593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45999.905592592593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45999.905592592593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45999.905592592593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45999.905592592593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45999.905592592593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45999.905592592593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45999.905592592593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45999.905592592593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45999.905592592593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45999.905592592593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45999.905592592593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45999.905592592593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45999.905592592593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45999.905592592593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45999.905592592593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45999.905592592593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45999.905592592593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45999.905592592593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45999.905592592593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45999.905592592593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45999.905592592593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45999.905592592593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45999.905592592593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45999.905592592593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45999.905592592593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45999.905592592593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45999.905592592593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45999.905592592593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45999.905592592593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45999.905592592593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45999.905592592593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45999.905592592593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45999.905592592593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45999.905592592593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45999.905592592593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45999.905592592593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45999.905592592593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45999.905592592593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45999.905592592593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45999.905592592593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45999.905592592593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45999.905592592593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45999.905592592593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45999.905592592593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45999.905592592593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45999.905592592593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45999.905592592593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45999.905592592593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45999.905592592593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45999.905592592593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45999.905592592593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45999.905592592593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45999.905592592593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45999.905592592593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45999.905592592593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45999.905592592593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45999.905592592593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45999.905592592593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45999.905592592593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45999.905592592593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45999.905592592593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45999.905592592593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45999.905592592593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45999.905592592593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45999.905592592593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45999.905592592593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45999.905592592593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45999.905592592593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45999.905592592593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45999.905592592593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45999.905592592593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45999.905592592593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45999.905592592593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45999.905592592593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45999.905592592593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45999.905592592593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45999.905592592593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45999.905592592593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45999.905592592593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45999.905592592593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45999.905592592593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45999.905592592593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45999.905592592593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45999.905592592593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45999.905592592593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45999.905592592593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45999.905592592593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45999.905592592593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45999.905592592593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45999.905592592593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45999.905592592593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45999.905592592593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45999.905592592593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45999.905592592593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45999.905592592593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45999.905592592593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45999.905592592593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45999.905592592593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45999.905592592593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45999.905592592593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45999.905592592593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45999.905592592593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45999.905592592593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45999.905592592593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45999.905592592593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45999.905592592593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45999.905592592593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45999.905592592593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45999.905592592593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45999.905592592593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45999.905592592593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45999.905592592593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45999.905592592593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45999.905592592593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45999.905592592593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45999.905592592593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45999.905592592593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45999.905592592593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45999.905592592593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45999.905592592593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45999.905592592593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45999.905592592593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45999.905592592593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45999.905592592593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45999.905592592593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45999.905592592593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45999.905592592593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45999.905592592593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45999.905592592593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45999.905592592593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45999.905592592593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45999.905592592593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45999.905592592593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45999.905592592593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45999.905592592593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45999.905592592593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45999.905592592593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45999.905592592593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45999.905592592593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45999.905592592593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45999.905592592593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45999.905592592593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45999.905592592593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45999.905592592593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45999.905592592593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45999.905592592593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45999.905592592593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45999.905592592593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45999.905592592593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45999.905592592593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45999.905592592593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45999.905592592593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45999.905592592593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45999.905592592593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45999.905592592593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45999.905592592593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45999.905592592593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45999.905592592593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45999.905592592593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45999.905592592593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45999.905592592593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45999.905592592593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45999.905592592593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45999.905592592593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45999.905592592593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45999.905592592593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45999.905592592593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45999.905592592593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45999.905592592593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45999.905592592593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45999.905592592593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45999.905592592593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45999.905592592593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45999.905592592593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45999.905592592593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45999.905592592593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45999.905592592593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45999.905592592593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45999.905592592593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45999.905592592593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45999.905592592593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45999.905592592593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45999.905592592593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45999.905592592593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45999.905592592593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45999.905592592593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45999.905592592593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45999.905592592593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45999.905592592593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45999.905592592593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45999.905592592593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45999.905592592593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45999.905592592593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45999.905592592593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45999.905592592593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45999.905592592593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45999.905592592593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45999.905592592593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45999.905592592593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45999.905592592593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45999.905592592593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45999.905592592593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45999.905592592593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45999.905592592593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45999.905592592593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45999.905592592593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45999.905592592593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45999.905592592593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45999.905592592593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45999.905592592593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45999.905592592593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45999.905592592593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45999.905592592593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45999.905592592593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45999.905592592593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45999.905592592593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45999.905592592593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45999.905592592593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45999.905592592593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45999.905592592593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45999.905592592593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45999.905592592593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45999.905592592593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45999.905592592593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45999.905592592593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45999.905592592593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45999.905592592593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45999.905592592593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45999.905592592593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45999.905592592593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45999.905592592593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45999.905592592593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45999.905592592593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45999.905592592593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45999.905592592593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45999.905592592593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45999.905592592593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45999.905592592593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45999.905592592593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45999.905592592593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45999.905592592593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45999.905592592593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45999.905592592593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45999.905592592593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45999.905592592593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45999.905592592593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45999.905592592593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45999.905592592593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45999.905592592593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45999.905592592593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45999.905592592593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45999.905592592593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45999.905592592593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45999.905592592593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45999.905592592593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45999.905592592593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45999.905592592593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45999.905592592593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45999.905592592593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45999.905592592593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45999.905592592593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45999.905592592593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45999.905592592593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45999.905592592593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45999.905592592593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45999.905592592593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45999.905592592593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45999.905592592593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45999.905592592593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45999.905592592593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45999.905592592593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45999.905592592593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45999.905592592593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45999.905592592593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45999.905592592593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45999.905592592593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45999.905592592593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45999.905592592593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45999.905592592593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45999.905592592593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45999.905592592593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45999.905592592593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45999.905592592593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45999.905592592593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45999.905592592593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45999.905592592593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45999.905592592593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45999.905592592593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45999.905592592593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45999.905592592593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45999.905592592593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45999.905592592593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45999.905592592593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45999.905592592593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45999.905592592593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45999.905592592593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45999.905592592593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45999.905592592593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45999.905592592593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45999.905592592593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45999.905592592593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45999.905592592593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45999.905592592593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45999.905592592593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45999.905592592593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45999.905592592593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45999.905592592593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45999.905592592593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45999.905592592593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45999.905592592593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45999.905592592593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45999.905592592593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45999.905592592593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45999.905592592593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45999.905592592593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45999.905592592593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45999.905592592593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45999.905592592593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45999.905592592593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45999.905592592593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45999.905592592593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45999.905592592593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45999.905592592593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45999.905592592593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45999.905592592593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45999.905592592593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45999.905592592593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45999.905592592593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45999.905592592593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45999.905592592593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45999.905592592593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45999.905592592593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45999.905592592593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45999.905592592593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45999.905592592593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45999.905592592593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45999.905592592593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45999.905592592593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45999.905592592593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45999.905592592593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45999.905592592593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45999.905592592593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45999.905592592593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45999.905592592593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45999.905592592593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45999.905592592593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45999.905592592593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45999.905592592593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45999.905592592593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45999.905592592593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45999.905592592593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45999.905592592593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45999.905592592593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45999.905592592593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45999.905592592593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45999.905592592593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45999.905592592593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45999.905592592593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45999.905592592593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45999.905592592593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45999.905592592593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45999.905592592593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45999.905592592593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45999.905592592593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45999.905592592593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45999.905592592593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45999.905592592593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45999.905592592593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45999.905592592593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45999.905592592593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45999.905592592593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45999.905592592593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45999.905592592593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45999.905592592593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45999.905592592593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45999.905592592593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45999.905592592593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45999.905592592593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45999.905592592593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45999.905592592593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45999.905592592593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45999.905592592593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45999.905592592593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45999.905592592593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45999.905592592593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45999.905592592593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45999.905592592593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45999.905592592593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45999.905592592593</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296.42487499999697</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1.1114490740728797</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45999.905592592593</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45999.905592592593</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45999.905592592593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45999.905592592593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45999.905592592593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45999.905592592593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45999.905592592593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45999.905592592593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45999.905592592593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45999.905592592593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45999.905592592593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45999.905592592593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45999.905592592593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45999.905592592593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45999.905592592593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45999.905592592593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45999.905592592593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45999.905592592593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45999.905592592593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45999.905592592593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45999.905592592593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45999.905592592593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45999.905592592593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45999.905592592593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45999.905592592593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45999.905592592593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45999.905592592593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45999.905592592593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45999.905592592593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45999.905592592593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45999.905592592593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45999.905592592593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45999.905592592593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45999.905592592593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45999.905592592593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45999.905592592593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45999.905592592593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45999.905592592593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45999.905592592593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45999.905592592593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45999.905592592593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45999.905592592593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45999.905592592593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45999.905592592593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45999.905592592593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45999.905592592593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45999.905592592593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45999.905592592593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45999.905592592593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45999.905592592593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45999.905592592593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45999.905592592593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45999.905592592593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45999.905592592593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45999.905592592593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45999.905592592593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45999.905592592593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45999.905592592593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45999.905592592593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45999.905592592593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45999.905592592593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45999.905592592593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45999.905592592593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45999.905592592593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45999.905592592593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45999.905592592593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45999.905592592593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45999.905592592593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45999.905592592593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45999.905592592593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45999.905592592593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45999.905592592593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45999.905592592593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45999.905592592593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45999.905592592593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45999.905592592593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45999.905592592593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45999.905592592593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45999.905592592593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45999.905592592593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45999.905592592593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45999.905592592593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45999.905592592593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45999.905592592593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45999.905592592593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45999.905592592593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45999.905592592593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45999.905592592593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45999.905592592593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45999.905592592593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45999.905592592593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45999.905592592593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45999.905592592593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45999.905592592593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45999.905592592593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45999.905592592593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45999.905592592593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45999.905592592593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45999.905592592593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45999.905592592593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45999.905592592593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45999.905592592593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45999.905592592593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45999.905592592593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45999.905592592593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45999.905592592593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45999.905592592593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45999.905592592593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45999.905592592593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45999.905592592593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45999.905592592593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45999.905592592593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45999.905592592593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45999.905592592593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45999.905592592593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45999.905592592593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45999.905592592593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45999.905592592593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45999.905592592593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45999.905592592593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45999.905592592593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45999.905592592593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45999.905592592593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45999.905592592593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45999.905592592593</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topLeftCell="A11" workbookViewId="0">
      <selection activeCell="D27" sqref="D2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108.07353240740485</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73.71671527777653</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51.244481481480761</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18.532293981479597</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2.798104166664416</v>
      </c>
      <c r="H6" s="38">
        <v>45997.093599537038</v>
      </c>
      <c r="I6" s="37" t="str">
        <f>IFERROR(VLOOKUP(D6,DB!A:F,6,0),"")</f>
        <v>SCECO</v>
      </c>
      <c r="J6" s="37" t="str">
        <f>IFERROR(VLOOKUP(D6,DB!A:G,7,0),"")</f>
        <v>In progress</v>
      </c>
      <c r="K6" s="37" t="s">
        <v>39137</v>
      </c>
      <c r="L6" s="37" t="str">
        <f>IFERROR(VLOOKUP(D6,DB!A:I,9,0),"")</f>
        <v>Latis</v>
      </c>
    </row>
    <row r="7" spans="1:13" ht="30.75">
      <c r="A7" s="37" t="s">
        <v>39138</v>
      </c>
      <c r="B7" s="37" t="str">
        <f>IFERROR(VLOOKUP(D7,DB!A:K,11,0),"")</f>
        <v>R5</v>
      </c>
      <c r="C7" s="37">
        <v>1</v>
      </c>
      <c r="D7" s="37" t="s">
        <v>38216</v>
      </c>
      <c r="E7" s="37" t="s">
        <v>39139</v>
      </c>
      <c r="F7" s="38"/>
      <c r="G7" s="131">
        <f ca="1">IFERROR(NOW()-F7,"")</f>
        <v>45999.905592592593</v>
      </c>
      <c r="H7" s="38">
        <v>45999.642465277779</v>
      </c>
      <c r="I7" s="37" t="str">
        <f>IFERROR(VLOOKUP(D7,DB!A:F,6,0),"")</f>
        <v>SCECO</v>
      </c>
      <c r="J7" s="37" t="str">
        <f>IFERROR(VLOOKUP(D7,DB!A:G,7,0),"")</f>
        <v>Haj Removal</v>
      </c>
      <c r="K7" s="37" t="s">
        <v>39140</v>
      </c>
      <c r="L7" s="37" t="str">
        <f>IFERROR(VLOOKUP(D7,DB!A:I,9,0),"")</f>
        <v>Latis</v>
      </c>
    </row>
    <row r="8" spans="1:13" ht="30.75">
      <c r="A8" s="37" t="s">
        <v>39138</v>
      </c>
      <c r="B8" s="37" t="str">
        <f>IFERROR(VLOOKUP(D8,DB!A:K,11,0),"")</f>
        <v>R5</v>
      </c>
      <c r="C8" s="37">
        <v>1</v>
      </c>
      <c r="D8" s="37" t="s">
        <v>38196</v>
      </c>
      <c r="E8" s="37" t="s">
        <v>39139</v>
      </c>
      <c r="F8" s="38"/>
      <c r="G8" s="131">
        <f ca="1">IFERROR(NOW()-F8,"")</f>
        <v>45999.905592592593</v>
      </c>
      <c r="H8" s="38">
        <v>45999.642465277779</v>
      </c>
      <c r="I8" s="37" t="str">
        <f>IFERROR(VLOOKUP(D8,DB!A:F,6,0),"")</f>
        <v>SCECO</v>
      </c>
      <c r="J8" s="37" t="str">
        <f>IFERROR(VLOOKUP(D8,DB!A:G,7,0),"")</f>
        <v>Haj Removal</v>
      </c>
      <c r="K8" s="37" t="s">
        <v>39141</v>
      </c>
      <c r="L8" s="37" t="str">
        <f>IFERROR(VLOOKUP(D8,DB!A:I,9,0),"")</f>
        <v>Latis</v>
      </c>
    </row>
    <row r="9" spans="1:13" ht="30.75">
      <c r="A9" s="37" t="s">
        <v>39138</v>
      </c>
      <c r="B9" s="37" t="str">
        <f>IFERROR(VLOOKUP(D9,DB!A:K,11,0),"")</f>
        <v>R5</v>
      </c>
      <c r="C9" s="37">
        <v>1</v>
      </c>
      <c r="D9" s="37" t="s">
        <v>38349</v>
      </c>
      <c r="E9" s="37" t="s">
        <v>39139</v>
      </c>
      <c r="F9" s="38"/>
      <c r="G9" s="131">
        <f ca="1">IFERROR(NOW()-F9,"")</f>
        <v>45999.905592592593</v>
      </c>
      <c r="H9" s="38">
        <v>45999.642465277779</v>
      </c>
      <c r="I9" s="37" t="str">
        <f>IFERROR(VLOOKUP(D9,DB!A:F,6,0),"")</f>
        <v>SCECO</v>
      </c>
      <c r="J9" s="37" t="str">
        <f>IFERROR(VLOOKUP(D9,DB!A:G,7,0),"")</f>
        <v>Haj Removal</v>
      </c>
      <c r="K9" s="37" t="s">
        <v>39141</v>
      </c>
      <c r="L9" s="37" t="str">
        <f>IFERROR(VLOOKUP(D9,DB!A:I,9,0),"")</f>
        <v>Latis</v>
      </c>
    </row>
    <row r="10" spans="1:13" ht="30.75">
      <c r="A10" s="37" t="s">
        <v>39138</v>
      </c>
      <c r="B10" s="37" t="str">
        <f>IFERROR(VLOOKUP(D10,DB!A:K,11,0),"")</f>
        <v>R5</v>
      </c>
      <c r="C10" s="37">
        <v>2</v>
      </c>
      <c r="D10" s="37" t="s">
        <v>38311</v>
      </c>
      <c r="E10" s="37" t="s">
        <v>39139</v>
      </c>
      <c r="F10" s="38"/>
      <c r="G10" s="131">
        <f ca="1">IFERROR(NOW()-F10,"")</f>
        <v>45999.905592592593</v>
      </c>
      <c r="H10" s="38">
        <v>45999.642465277779</v>
      </c>
      <c r="I10" s="37" t="str">
        <f>IFERROR(VLOOKUP(D10,DB!A:F,6,0),"")</f>
        <v>SCECO</v>
      </c>
      <c r="J10" s="37" t="str">
        <f>IFERROR(VLOOKUP(D10,DB!A:G,7,0),"")</f>
        <v>Haj Removal</v>
      </c>
      <c r="K10" s="37" t="s">
        <v>39141</v>
      </c>
      <c r="L10" s="37" t="str">
        <f>IFERROR(VLOOKUP(D10,DB!A:I,9,0),"")</f>
        <v>Latis</v>
      </c>
    </row>
    <row r="11" spans="1:13" ht="30.75">
      <c r="A11" s="37" t="s">
        <v>39138</v>
      </c>
      <c r="B11" s="37" t="str">
        <f>IFERROR(VLOOKUP(D11,DB!A:K,11,0),"")</f>
        <v>R5</v>
      </c>
      <c r="C11" s="37">
        <v>1</v>
      </c>
      <c r="D11" s="37" t="s">
        <v>38244</v>
      </c>
      <c r="E11" s="37" t="s">
        <v>39139</v>
      </c>
      <c r="F11" s="38"/>
      <c r="G11" s="131">
        <f ca="1">IFERROR(NOW()-F11,"")</f>
        <v>45999.905592592593</v>
      </c>
      <c r="H11" s="38">
        <v>45999.642465277779</v>
      </c>
      <c r="I11" s="37" t="str">
        <f>IFERROR(VLOOKUP(D11,DB!A:F,6,0),"")</f>
        <v>SCECO</v>
      </c>
      <c r="J11" s="37" t="str">
        <f>IFERROR(VLOOKUP(D11,DB!A:G,7,0),"")</f>
        <v>Haj Removal</v>
      </c>
      <c r="K11" s="37" t="s">
        <v>39140</v>
      </c>
      <c r="L11" s="37" t="str">
        <f>IFERROR(VLOOKUP(D11,DB!A:I,9,0),"")</f>
        <v>Latis</v>
      </c>
    </row>
    <row r="12" spans="1:13" ht="30.75">
      <c r="A12" s="37" t="s">
        <v>39138</v>
      </c>
      <c r="B12" s="37" t="str">
        <f>IFERROR(VLOOKUP(D12,DB!A:K,11,0),"")</f>
        <v>R5</v>
      </c>
      <c r="C12" s="37">
        <v>1</v>
      </c>
      <c r="D12" s="37" t="s">
        <v>38185</v>
      </c>
      <c r="E12" s="37" t="s">
        <v>39139</v>
      </c>
      <c r="F12" s="38"/>
      <c r="G12" s="131">
        <f ca="1">IFERROR(NOW()-F12,"")</f>
        <v>45999.905592592593</v>
      </c>
      <c r="H12" s="38">
        <v>45999.642465277779</v>
      </c>
      <c r="I12" s="37" t="str">
        <f>IFERROR(VLOOKUP(D12,DB!A:F,6,0),"")</f>
        <v>SCECO</v>
      </c>
      <c r="J12" s="37" t="str">
        <f>IFERROR(VLOOKUP(D12,DB!A:G,7,0),"")</f>
        <v>Haj Removal</v>
      </c>
      <c r="K12" s="37" t="s">
        <v>39140</v>
      </c>
      <c r="L12" s="37" t="str">
        <f>IFERROR(VLOOKUP(D12,DB!A:I,9,0),"")</f>
        <v>Latis</v>
      </c>
    </row>
    <row r="13" spans="1:13" ht="30.75">
      <c r="A13" s="37" t="s">
        <v>39138</v>
      </c>
      <c r="B13" s="37" t="str">
        <f>IFERROR(VLOOKUP(D13,DB!A:K,11,0),"")</f>
        <v>R5</v>
      </c>
      <c r="C13" s="37">
        <v>1</v>
      </c>
      <c r="D13" s="37" t="s">
        <v>38566</v>
      </c>
      <c r="E13" s="37" t="s">
        <v>39139</v>
      </c>
      <c r="F13" s="38"/>
      <c r="G13" s="131">
        <f ca="1">IFERROR(NOW()-F13,"")</f>
        <v>45999.905592592593</v>
      </c>
      <c r="H13" s="38">
        <v>45999.642465277779</v>
      </c>
      <c r="I13" s="37" t="str">
        <f>IFERROR(VLOOKUP(D13,DB!A:F,6,0),"")</f>
        <v>SCECO</v>
      </c>
      <c r="J13" s="37" t="str">
        <f>IFERROR(VLOOKUP(D13,DB!A:G,7,0),"")</f>
        <v>Haj Removal</v>
      </c>
      <c r="K13" s="37" t="s">
        <v>39140</v>
      </c>
      <c r="L13" s="37" t="str">
        <f>IFERROR(VLOOKUP(D13,DB!A:I,9,0),"")</f>
        <v>Latis</v>
      </c>
    </row>
    <row r="14" spans="1:13" ht="30.75">
      <c r="A14" s="37" t="s">
        <v>39142</v>
      </c>
      <c r="B14" s="37" t="str">
        <f>IFERROR(VLOOKUP(D14,DB!A:K,11,0),"")</f>
        <v>R5</v>
      </c>
      <c r="C14" s="37">
        <v>2</v>
      </c>
      <c r="D14" s="37" t="s">
        <v>38377</v>
      </c>
      <c r="E14" s="37" t="s">
        <v>39109</v>
      </c>
      <c r="F14" s="38"/>
      <c r="G14" s="131">
        <f ca="1">IFERROR(NOW()-F14,"")</f>
        <v>45999.905592592593</v>
      </c>
      <c r="H14" s="38">
        <v>45999.692858796298</v>
      </c>
      <c r="I14" s="37" t="str">
        <f>IFERROR(VLOOKUP(D14,DB!A:F,6,0),"")</f>
        <v>SCECO</v>
      </c>
      <c r="J14" s="37" t="str">
        <f>IFERROR(VLOOKUP(D14,DB!A:G,7,0),"")</f>
        <v>Haj Removal</v>
      </c>
      <c r="K14" s="37" t="s">
        <v>39143</v>
      </c>
      <c r="L14" s="37" t="str">
        <f>IFERROR(VLOOKUP(D14,DB!A:I,9,0),"")</f>
        <v>Latis</v>
      </c>
    </row>
    <row r="15" spans="1:13">
      <c r="A15" s="37" t="s">
        <v>39144</v>
      </c>
      <c r="B15" s="37" t="str">
        <f>IFERROR(VLOOKUP(D15,DB!A:K,11,0),"")</f>
        <v>R5</v>
      </c>
      <c r="C15" s="37">
        <v>1</v>
      </c>
      <c r="D15" s="37" t="s">
        <v>33106</v>
      </c>
      <c r="E15" s="37" t="s">
        <v>39106</v>
      </c>
      <c r="F15" s="38">
        <v>45999.866944444446</v>
      </c>
      <c r="G15" s="131">
        <f ca="1">IFERROR(NOW()-F15,"")</f>
        <v>3.8648148147331085E-2</v>
      </c>
      <c r="H15" s="38">
        <v>45999.843495370369</v>
      </c>
      <c r="I15" s="37" t="str">
        <f>IFERROR(VLOOKUP(D15,DB!A:F,6,0),"")</f>
        <v>Generator-SG</v>
      </c>
      <c r="J15" s="37" t="str">
        <f>IFERROR(VLOOKUP(D15,DB!A:G,7,0),"")</f>
        <v>Vandalized</v>
      </c>
      <c r="K15" s="37" t="s">
        <v>39145</v>
      </c>
      <c r="L15" s="37" t="str">
        <f>IFERROR(VLOOKUP(D15,DB!A:I,9,0),"")</f>
        <v>Latis</v>
      </c>
    </row>
    <row r="16" spans="1:13">
      <c r="A16" s="37"/>
      <c r="B16" s="37" t="str">
        <f>IFERROR(VLOOKUP(D16,DB!A:K,11,0),"")</f>
        <v/>
      </c>
      <c r="C16" s="37"/>
      <c r="D16" s="37"/>
      <c r="E16" s="37"/>
      <c r="F16" s="38"/>
      <c r="G16" s="131">
        <f ca="1">IFERROR(NOW()-F16,"")</f>
        <v>45999.905592592593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45999.905592592593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45999.905592592593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45999.905592592593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45999.905592592593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45999.905592592593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45999.905592592593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45999.905592592593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45999.905592592593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45999.905592592593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45999.905592592593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45999.905592592593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45999.905592592593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45999.905592592593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45999.905592592593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45999.905592592593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45999.905592592593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45999.905592592593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45999.905592592593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45999.905592592593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45999.905592592593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45999.905592592593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45999.905592592593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45999.905592592593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45999.905592592593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45999.905592592593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45999.905592592593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45999.905592592593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45999.905592592593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45999.905592592593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45999.905592592593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45999.905592592593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45999.905592592593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45999.905592592593</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39042</v>
      </c>
      <c r="E2" s="138" t="s">
        <v>39106</v>
      </c>
      <c r="F2" s="117">
        <v>45999.834490740737</v>
      </c>
      <c r="G2" s="72">
        <f t="shared" ref="G2:G20" ca="1" si="0">IFERROR(NOW()-F2,"-")</f>
        <v>7.1101851855928544E-2</v>
      </c>
      <c r="H2" s="117">
        <v>45999.733171296299</v>
      </c>
      <c r="I2" s="115" t="str">
        <f>IFERROR(VLOOKUP(D2,DB!A:F,6,0),"")</f>
        <v>SCECO</v>
      </c>
      <c r="J2" s="115" t="str">
        <f>IFERROR(VLOOKUP(D2,DB!A:G,7,0),"")</f>
        <v>Dead</v>
      </c>
      <c r="K2" s="118" t="s">
        <v>39147</v>
      </c>
      <c r="L2" s="133" t="str">
        <f>IFERROR(VLOOKUP(D2,DB!A:I,9,0),"")</f>
        <v>Latis</v>
      </c>
    </row>
    <row r="3" spans="1:16382" ht="31.5" customHeight="1">
      <c r="A3" s="114"/>
      <c r="B3" s="115" t="str">
        <f>IFERROR(VLOOKUP(D3,DB!A:K,11,0),"")</f>
        <v/>
      </c>
      <c r="C3" s="116"/>
      <c r="D3" s="115"/>
      <c r="E3" s="138"/>
      <c r="F3" s="117"/>
      <c r="G3" s="72">
        <f t="shared" ca="1" si="0"/>
        <v>45999.905592592593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45999.905592592593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45999.905592592593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45999.905592592593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45999.905592592593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45999.905592592593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45999.905592592593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45999.905592592593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45999.905592592593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45999.905592592593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45999.905592592593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45999.905592592593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45999.905592592593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45999.905592592593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45999.905592592593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45999.905592592593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45999.905592592593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45999.905592592593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45999.905592592593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45999.905592592593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45999.905592592593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45999.905592592593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45999.905592592593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45999.905592592593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45999.905592592593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45999.905592592593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45999.905592592593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45999.905592592593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45999.905592592593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45999.905592592593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45999.905592592593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45999.905592592593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45999.905592592593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45999.905592592593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45999.905592592593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45999.905592592593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45999.905592592593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45999.905592592593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45999.905592592593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45999.905592592593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45999.905592592593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45999.905592592593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45999.905592592593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45999.905592592593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45999.905592592593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45999.905592592593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45999.905592592593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45999.905592592593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45999.905592592593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45999.905592592593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45999.905592592593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45999.905592592593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45999.905592592593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45999.905592592593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45999.905592592593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45999.905592592593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45999.905592592593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45999.905592592593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45999.905592592593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45999.905592592593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45999.905592592593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45999.905592592593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45999.905592592593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45999.905592592593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45999.905592592593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45999.905592592593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45999.905592592593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45999.905592592593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45999.905592592593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45999.905592592593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45999.905592592593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45999.905592592593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45999.905592592593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45999.905592592593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45999.905592592593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45999.905592592593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45999.905592592593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45999.905592592593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45999.905592592593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45999.905592592593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45999.905592592593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45999.905592592593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45999.905592592593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45999.905592592593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45999.905592592593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45999.905592592593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45999.905592592593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45999.905592592593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45999.905592592593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45999.905592592593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45999.905592592593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45999.905592592593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45999.905592592593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45999.905592592593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45999.905592592593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45999.905592592593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45999.905592592593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45999.905592592593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45999.905592592593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45999.905592592593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45999.905592592593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45999.905592592593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45999.905592592593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45999.905592592593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45999.905592592593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45999.905592592593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45999.905592592593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45999.905592592593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45999.905592592593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45999.905592592593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45999.905592592593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45999.905592592593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45999.905592592593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45999.905592592593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45999.905592592593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45999.905592592593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45999.905592592593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45999.905592592593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45999.905592592593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45999.905592592593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45999.905592592593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45999.905592592593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45999.905592592593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45999.905592592593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45999.905592592593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45999.905592592593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45999.905592592593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45999.905592592593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45999.905592592593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45999.905592592593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45999.905592592593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45999.905592592593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45999.905592592593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45999.905592592593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45999.905592592593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45999.905592592593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45999.905592592593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45999.905592592593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45999.905592592593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45999.905592592593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45999.905592592593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45999.905592592593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45999.905592592593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45999.905592592593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45999.905592592593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45999.905592592593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45999.905592592593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45999.905592592593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45999.905592592593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45999.905592592593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45999.905592592593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45999.905592592593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45999.905592592593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45999.905592592593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45999.905592592593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45999.905592592593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45999.905592592593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45999.905592592593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45999.905592592593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45999.905592592593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45999.905592592593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45999.905592592593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45999.905592592593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45999.905592592593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45999.905592592593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45999.905592592593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45999.905592592593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45999.905592592593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45999.905592592593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45999.905592592593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45999.905592592593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45999.905592592593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45999.905592592593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45999.905592592593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45999.905592592593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45999.905592592593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45999.905592592593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45999.905592592593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45999.905592592593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45999.905592592593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45999.905592592593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45999.905592592593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45999.905592592593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45999.905592592593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45999.905592592593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45999.905592592593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45999.905592592593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45999.905592592593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45999.905592592593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45999.905592592593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45999.905592592593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45999.905592592593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45999.905592592593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45999.905592592593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45999.905592592593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45999.905592592593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45999.905592592593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45999.905592592593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45999.905592592593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45999.905592592593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45999.905592592593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45999.905592592593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45999.905592592593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45999.905592592593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45999.905592592593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45999.905592592593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45999.905592592593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45999.905592592593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45999.905592592593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45999.905592592593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45999.905592592593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45999.905592592593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45999.905592592593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45999.905592592593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45999.905592592593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45999.905592592593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45999.905592592593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45999.905592592593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45999.905592592593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45999.905592592593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45999.905592592593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45999.905592592593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45999.905592592593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45999.905592592593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45999.905592592593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45999.905592592593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45999.905592592593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45999.905592592593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45999.905592592593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45999.905592592593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45999.905592592593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45999.905592592593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45999.905592592593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45999.905592592593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45999.905592592593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45999.905592592593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45999.905592592593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45999.905592592593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45999.905592592593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45999.905592592593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45999.905592592593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45999.905592592593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45999.905592592593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45999.905592592593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45999.905592592593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45999.905592592593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45999.905592592593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45999.905592592593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45999.905592592593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45999.905592592593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45999.905592592593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45999.905592592593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45999.905592592593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45999.905592592593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45999.905592592593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45999.905592592593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45999.905592592593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45999.905592592593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45999.905592592593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45999.905592592593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45999.905592592593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45999.905592592593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45999.905592592593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45999.905592592593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45999.905592592593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45999.905592592593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45999.905592592593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45999.905592592593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45999.905592592593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45999.905592592593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45999.905592592593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45999.905592592593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45999.905592592593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45999.905592592593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45999.905592592593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45999.905592592593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45999.905592592593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45999.905592592593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45999.905592592593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45999.905592592593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45999.905592592593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45999.905592592593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45999.905592592593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45999.905592592593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45999.905592592593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45999.905592592593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45999.905592592593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45999.905592592593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45999.905592592593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45999.905592592593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45999.905592592593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45999.905592592593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45999.905592592593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45999.905592592593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45999.905592592593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45999.905592592593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45999.905592592593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45999.905592592593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45999.905592592593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45999.905592592593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45999.905592592593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45999.905592592593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45999.905592592593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45999.905592592593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45999.905592592593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45999.905592592593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45999.905592592593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45999.905592592593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45999.905592592593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45999.905592592593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45999.905592592593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45999.905592592593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45999.905592592593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45999.905592592593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45999.905592592593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45999.905592592593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45999.905592592593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45999.905592592593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45999.905592592593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45999.905592592593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45999.905592592593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45999.905592592593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45999.905592592593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45999.905592592593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45999.905592592593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45999.905592592593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45999.905592592593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45999.905592592593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45999.905592592593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45999.905592592593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45999.905592592593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45999.905592592593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45999.905592592593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45999.905592592593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45999.905592592593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45999.905592592593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45999.905592592593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45999.905592592593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45999.905592592593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45999.905592592593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45999.905592592593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45999.905592592593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45999.905592592593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45999.905592592593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45999.905592592593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45999.905592592593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45999.905592592593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45999.905592592593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45999.905592592593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45999.905592592593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45999.905592592593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45999.905592592593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45999.905592592593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45999.905592592593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45999.905592592593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45999.905592592593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45999.905592592593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45999.905592592593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45999.905592592593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45999.905592592593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45999.905592592593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45999.905592592593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45999.905592592593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45999.905592592593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45999.905592592593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45999.905592592593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45999.905592592593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45999.905592592593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45999.905592592593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45999.905592592593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45999.905592592593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45999.905592592593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45999.905592592593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45999.905592592593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45999.905592592593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45999.905592592593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45999.905592592593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45999.905592592593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45999.905592592593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45999.905592592593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45999.905592592593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45999.905592592593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45999.905592592593</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45999.905592592593</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2025-12-08T18:46:03Z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