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08" documentId="120_S{2AC9BD13-BADA-5192-A53E-5A8FF88502F6}" xr6:coauthVersionLast="47" xr6:coauthVersionMax="47" xr10:uidLastSave="{8F262662-678E-4E3E-A6BF-96C96FD6995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<sst xmlns="http://schemas.openxmlformats.org/spreadsheetml/2006/main" count="180283" uniqueCount="39124">
  <si>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</si>
  <si>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</si>
  <si>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</si>
  <si>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</si>
  <si>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</si>
  <si>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</si>
  <si>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</si>
  <si>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</si>
  <si>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</si>
  <si>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</si>
  <si>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</si>
  <si>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</si>
  <si>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</si>
  <si>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</si>
  <si>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</si>
  <si>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</si>
  <si>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</si>
  <si>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</si>
  <si>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</si>
  <si>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</si>
  <si>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</si>
  <si>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</si>
  <si>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</si>
  <si>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</si>
  <si>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</si>
  <si>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</si>
  <si>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</si>
  <si>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</si>
  <si>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</si>
  <si>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</si>
  <si>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</si>
  <si>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</si>
  <si>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</si>
  <si>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</si>
  <si>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</si>
  <si>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</si>
  <si>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</si>
  <si>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</si>
  <si>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</si>
  <si>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</si>
  <si>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</si>
  <si>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</si>
  <si>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</si>
  <si>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</si>
  <si>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</si>
  <si>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</si>
  <si>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</si>
  <si>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</si>
  <si>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</si>
  <si>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</si>
  <si>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</si>
  <si>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</si>
  <si>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</si>
  <si>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</si>
  <si>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</si>
  <si>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</si>
  <si>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</si>
  <si>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</si>
  <si>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</si>
  <si>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</si>
  <si>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</si>
  <si>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</si>
  <si>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</si>
  <si>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</si>
  <si>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</si>
  <si>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</si>
  <si>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</si>
  <si>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</si>
  <si>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</si>
  <si>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</si>
  <si>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</si>
  <si>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</si>
  <si>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</si>
  <si>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</si>
  <si>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</si>
  <si>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</si>
  <si>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</si>
  <si>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</si>
  <si>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</si>
  <si>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</si>
  <si>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</si>
  <si>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</si>
  <si>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</si>
  <si>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</si>
  <si>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</si>
  <si>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</si>
  <si>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</si>
  <si>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</si>
  <si>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</si>
  <si>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</si>
  <si>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</si>
  <si>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</si>
  <si>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</si>
  <si>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</si>
  <si>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</si>
  <si>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</si>
  <si>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</si>
  <si>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</si>
  <si>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</si>
  <si>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</si>
  <si>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</si>
  <si>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</si>
  <si>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</si>
  <si>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</si>
  <si>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</si>
  <si>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</si>
  <si>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</si>
  <si>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</si>
  <si>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</si>
  <si>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</si>
  <si>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</si>
  <si>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</si>
  <si>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</si>
  <si>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</si>
  <si>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</si>
  <si>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</si>
  <si>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</si>
  <si>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</si>
  <si>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</si>
  <si>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</si>
  <si>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</si>
  <si>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</si>
  <si>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</si>
  <si>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</si>
  <si>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</si>
  <si>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</si>
  <si>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</si>
  <si>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</si>
  <si>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</si>
  <si>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</si>
  <si>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</si>
  <si>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</si>
  <si>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</si>
  <si>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</si>
  <si>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</si>
  <si>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</si>
  <si>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</si>
  <si>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</si>
  <si>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</si>
  <si>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</si>
  <si>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</si>
  <si>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</si>
  <si>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</si>
  <si>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</si>
  <si>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</si>
  <si>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</si>
  <si>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</si>
  <si>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</si>
  <si>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</si>
  <si>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</si>
  <si>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</si>
  <si>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</si>
  <si>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</si>
  <si>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</si>
  <si>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</si>
  <si>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</si>
  <si>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</si>
  <si>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</si>
  <si>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</si>
  <si>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</si>
  <si>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</si>
  <si>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</si>
  <si>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</si>
  <si>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</si>
  <si>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</si>
  <si>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</si>
  <si>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</si>
  <si>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</si>
  <si>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</si>
  <si>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</si>
  <si>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</si>
  <si>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</si>
  <si>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</si>
  <si>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</si>
  <si>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</si>
  <si>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</si>
  <si>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</si>
  <si>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</si>
  <si>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</si>
  <si>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</si>
  <si>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</si>
  <si>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</si>
  <si>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</si>
  <si>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</si>
  <si>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</si>
  <si>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</si>
  <si>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</si>
  <si>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</si>
  <si>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</si>
  <si>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</si>
  <si>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</si>
  <si>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</si>
  <si>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</si>
  <si>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</si>
  <si>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</si>
  <si>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</si>
  <si>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</si>
  <si>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</si>
  <si>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</si>
  <si>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</si>
  <si>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</si>
  <si>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</si>
  <si>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</si>
  <si>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</si>
  <si>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</si>
  <si>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</si>
  <si>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</si>
  <si>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</si>
  <si>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</si>
  <si>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</si>
  <si>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</si>
  <si>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</si>
  <si>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</si>
  <si>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</si>
  <si>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</si>
  <si>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</si>
  <si>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</si>
  <si>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</si>
  <si>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</si>
  <si>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</si>
  <si>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</si>
  <si>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</si>
  <si>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</si>
  <si>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</si>
  <si>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</si>
  <si>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</si>
  <si>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</si>
  <si>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</si>
  <si>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</si>
  <si>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</si>
  <si>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</si>
  <si>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</si>
  <si>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</si>
  <si>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</si>
  <si>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</si>
  <si>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</si>
  <si>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</si>
  <si>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</si>
  <si>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</si>
  <si>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</si>
  <si>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</si>
  <si>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</si>
  <si>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</si>
  <si>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</si>
  <si>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</si>
  <si>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</si>
  <si>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</si>
  <si>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</si>
  <si>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</si>
  <si>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</si>
  <si>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</si>
  <si>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</si>
  <si>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</si>
  <si>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</si>
  <si>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</si>
  <si>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</si>
  <si>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</si>
  <si>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</si>
  <si>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</si>
  <si>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</si>
  <si>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</si>
  <si>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</si>
  <si>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</si>
  <si>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</si>
  <si>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</si>
  <si>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</si>
  <si>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</si>
  <si>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</si>
  <si>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</si>
  <si>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</si>
  <si>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</si>
  <si>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</si>
  <si>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</si>
  <si>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</si>
  <si>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</si>
  <si>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</si>
  <si>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</si>
  <si>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</si>
  <si>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</si>
  <si>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</si>
  <si>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</si>
  <si>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</si>
  <si>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</si>
  <si>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</si>
  <si>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</si>
  <si>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</si>
  <si>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</si>
  <si>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</si>
  <si>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</si>
  <si>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</si>
  <si>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</si>
  <si>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</si>
  <si>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</si>
  <si>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</si>
  <si>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</si>
  <si>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</si>
  <si>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</si>
  <si>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</si>
  <si>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</si>
  <si>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</si>
  <si>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</si>
  <si>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</si>
  <si>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</si>
  <si>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</si>
  <si>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</si>
  <si>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</si>
  <si>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</si>
  <si>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</si>
  <si>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</si>
  <si>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</si>
  <si>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</si>
  <si>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</si>
  <si>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</si>
  <si>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</si>
  <si>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</si>
  <si>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</si>
  <si>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</si>
  <si>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</si>
  <si>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</si>
  <si>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</si>
  <si>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</si>
  <si>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</si>
  <si>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</si>
  <si>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</si>
  <si>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</si>
  <si>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</si>
  <si>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</si>
  <si>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</si>
  <si>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</si>
  <si>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</si>
  <si>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</si>
  <si>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</si>
  <si>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</si>
  <si>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</si>
  <si>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</si>
  <si>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</si>
  <si>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</si>
  <si>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</si>
  <si>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</si>
  <si>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</si>
  <si>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</si>
  <si>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</si>
  <si>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</si>
  <si>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</si>
  <si>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</si>
  <si>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</si>
  <si>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</si>
  <si>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</si>
  <si>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</si>
  <si>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</si>
  <si>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</si>
  <si>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</si>
  <si>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</si>
  <si>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</si>
  <si>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</si>
  <si>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</si>
  <si>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</si>
  <si>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</si>
  <si>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</si>
  <si>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</si>
  <si>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</si>
  <si>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</si>
  <si>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</si>
  <si>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</si>
  <si>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</si>
  <si>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</si>
  <si>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</si>
  <si>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</si>
  <si>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</si>
  <si>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</si>
  <si>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</si>
  <si>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</si>
  <si>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</si>
  <si>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</si>
  <si>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</si>
  <si>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</si>
  <si>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</si>
  <si>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</si>
  <si>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</si>
  <si>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</si>
  <si>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</si>
  <si>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</si>
  <si>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</si>
  <si>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</si>
  <si>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</si>
  <si>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</si>
  <si>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</si>
  <si>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</si>
  <si>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</si>
  <si>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</si>
  <si>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</si>
  <si>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</si>
  <si>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</si>
  <si>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</si>
  <si>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</si>
  <si>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</si>
  <si>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</si>
  <si>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</si>
  <si>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</si>
  <si>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</si>
  <si>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</si>
  <si>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</si>
  <si>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</si>
  <si>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</si>
  <si>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</si>
  <si>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</si>
  <si>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</si>
  <si>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</si>
  <si>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</si>
  <si>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</si>
  <si>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</si>
  <si>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</si>
  <si>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</si>
  <si>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</si>
  <si>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</si>
  <si>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</si>
  <si>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</si>
  <si>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</si>
  <si>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</si>
  <si>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</si>
  <si>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</si>
  <si>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</si>
  <si>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</si>
  <si>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</si>
  <si>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</si>
  <si>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</si>
  <si>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</si>
  <si>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</si>
  <si>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</si>
  <si>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</si>
  <si>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</si>
  <si>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</si>
  <si>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</si>
  <si>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</si>
  <si>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</si>
  <si>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</si>
  <si>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</si>
  <si>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</si>
  <si>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</si>
  <si>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</si>
  <si>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</si>
  <si>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</si>
  <si>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</si>
  <si>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</si>
  <si>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</si>
  <si>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</si>
  <si>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</si>
  <si>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</si>
  <si>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</si>
  <si>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</si>
  <si>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</si>
  <si>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</si>
  <si>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</si>
  <si>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</si>
  <si>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</si>
  <si>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</si>
  <si>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</si>
  <si>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</si>
  <si>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</si>
  <si>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</si>
  <si>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</si>
  <si>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</si>
  <si>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</si>
  <si>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</si>
  <si>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</si>
  <si>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</si>
  <si>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</si>
  <si>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</si>
  <si>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</si>
  <si>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</si>
  <si>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</si>
  <si>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</si>
  <si>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</si>
  <si>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</si>
  <si>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</si>
  <si>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</si>
  <si>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</si>
  <si>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</si>
  <si>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</si>
  <si>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</si>
  <si>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</si>
  <si>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</si>
  <si>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</si>
  <si>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</si>
  <si>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</si>
  <si>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</si>
  <si>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</si>
  <si>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</si>
  <si>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</si>
  <si>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</si>
  <si>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</si>
  <si>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</si>
  <si>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</si>
  <si>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</si>
  <si>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</si>
  <si>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</si>
  <si>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</si>
  <si>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</si>
  <si>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</si>
  <si>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</si>
  <si>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</si>
  <si>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</si>
  <si>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</si>
  <si>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</si>
  <si>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</si>
  <si>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</si>
  <si>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</si>
  <si>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</si>
  <si>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</si>
  <si>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</si>
  <si>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</si>
  <si>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</si>
  <si>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</si>
  <si>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</si>
  <si>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</si>
  <si>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</si>
  <si>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</si>
  <si>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</si>
  <si>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</si>
  <si>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</si>
  <si>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</si>
  <si>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</si>
  <si>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</si>
  <si>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</si>
  <si>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</si>
  <si>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</si>
  <si>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</si>
  <si>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</si>
  <si>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</si>
  <si>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</si>
  <si>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</si>
  <si>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</si>
  <si>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</si>
  <si>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</si>
  <si>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</si>
  <si>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</si>
  <si>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</si>
  <si>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</si>
  <si>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</si>
  <si>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</si>
  <si>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</si>
  <si>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</si>
  <si>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</si>
  <si>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</si>
  <si>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</si>
  <si>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</si>
  <si>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</si>
  <si>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</si>
  <si>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</si>
  <si>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</si>
  <si>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</si>
  <si>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</si>
  <si>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</si>
  <si>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</si>
  <si>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</si>
  <si>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</si>
  <si>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</si>
  <si>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</si>
  <si>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</si>
  <si>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</si>
  <si>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</si>
  <si>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</si>
  <si>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</si>
  <si>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</si>
  <si>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</si>
  <si>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</si>
  <si>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</si>
  <si>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</si>
  <si>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</si>
  <si>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</si>
  <si>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</si>
  <si>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</si>
  <si>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</si>
  <si>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</si>
  <si>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</si>
  <si>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</si>
  <si>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</si>
  <si>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</si>
  <si>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</si>
  <si>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</si>
  <si>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</si>
  <si>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</si>
  <si>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</si>
  <si>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</si>
  <si>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</si>
  <si>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</si>
  <si>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</si>
  <si>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</si>
  <si>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</si>
  <si>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</si>
  <si>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</si>
  <si>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</si>
  <si>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</si>
  <si>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</si>
  <si>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</si>
  <si>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</si>
  <si>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</si>
  <si>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</si>
  <si>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</si>
  <si>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</si>
  <si>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</si>
  <si>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</si>
  <si>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</si>
  <si>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</si>
  <si>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</si>
  <si>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</si>
  <si>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</si>
  <si>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</si>
  <si>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</si>
  <si>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</si>
  <si>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</si>
  <si>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</si>
  <si>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</si>
  <si>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</si>
  <si>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</si>
  <si>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</si>
  <si>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</si>
  <si>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</si>
  <si>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</si>
  <si>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</si>
  <si>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</si>
  <si>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</si>
  <si>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</si>
  <si>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</si>
  <si>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</si>
  <si>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</si>
  <si>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</si>
  <si>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</si>
  <si>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</si>
  <si>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</si>
  <si>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</si>
  <si>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</si>
  <si>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</si>
  <si>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</si>
  <si>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</si>
  <si>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</si>
  <si>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</si>
  <si>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</si>
  <si>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</si>
  <si>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</si>
  <si>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</si>
  <si>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</si>
  <si>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</si>
  <si>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</si>
  <si>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</si>
  <si>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</si>
  <si>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</si>
  <si>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</si>
  <si>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</si>
  <si>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</si>
  <si>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</si>
  <si>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</si>
  <si>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</si>
  <si>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</si>
  <si>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</si>
  <si>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</si>
  <si>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</si>
  <si>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</si>
  <si>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</si>
  <si>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</si>
  <si>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</si>
  <si>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</si>
  <si>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</si>
  <si>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</si>
  <si>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</si>
  <si>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</si>
  <si>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</si>
  <si>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</si>
  <si>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</si>
  <si>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</si>
  <si>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</si>
  <si>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</si>
  <si>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</si>
  <si>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</si>
  <si>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</si>
  <si>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</si>
  <si>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</si>
  <si>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</si>
  <si>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</si>
  <si>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</si>
  <si>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</si>
  <si>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</si>
  <si>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</si>
  <si>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</si>
  <si>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</si>
  <si>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</si>
  <si>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</si>
  <si>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</si>
  <si>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</si>
  <si>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</si>
  <si>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</si>
  <si>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</si>
  <si>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</si>
  <si>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</si>
  <si>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</si>
  <si>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</si>
  <si>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</si>
  <si>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</si>
  <si>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</si>
  <si>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</si>
  <si>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</si>
  <si>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</si>
  <si>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</si>
  <si>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</si>
  <si>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</si>
  <si>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</si>
  <si>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</si>
  <si>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</si>
  <si>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</si>
  <si>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</si>
  <si>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</si>
  <si>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</si>
  <si>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</si>
  <si>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</si>
  <si>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</si>
  <si>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</si>
  <si>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</si>
  <si>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</si>
  <si>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</si>
  <si>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</si>
  <si>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</si>
  <si>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</si>
  <si>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</si>
  <si>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</si>
  <si>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</si>
  <si>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</si>
  <si>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</si>
  <si>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</si>
  <si>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</si>
  <si>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</si>
  <si>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</si>
  <si>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</si>
  <si>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</si>
  <si>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</si>
  <si>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</si>
  <si>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</si>
  <si>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</si>
  <si>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</si>
  <si>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</si>
  <si>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</si>
  <si>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</si>
  <si>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</si>
  <si>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</si>
  <si>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</si>
  <si>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</si>
  <si>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</si>
  <si>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</si>
  <si>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</si>
  <si>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</si>
  <si>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</si>
  <si>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</si>
  <si>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</si>
  <si>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</si>
  <si>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</si>
  <si>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</si>
  <si>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</si>
  <si>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</si>
  <si>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</si>
  <si>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</si>
  <si>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</si>
  <si>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</si>
  <si>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</si>
  <si>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</si>
  <si>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</si>
  <si>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</si>
  <si>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</si>
  <si>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</si>
  <si>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</si>
  <si>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</si>
  <si>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</si>
  <si>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</si>
  <si>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</si>
  <si>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</si>
  <si>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</si>
  <si>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</si>
  <si>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</si>
  <si>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</si>
  <si>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</si>
  <si>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</si>
  <si>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</si>
  <si>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</si>
  <si>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</si>
  <si>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</si>
  <si>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</si>
  <si>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</si>
  <si>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</si>
  <si>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</si>
  <si>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</si>
  <si>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</si>
  <si>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</si>
  <si>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</si>
  <si>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</si>
  <si>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</si>
  <si>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</si>
  <si>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</si>
  <si>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</si>
  <si>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</si>
  <si>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</si>
  <si>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</si>
  <si>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</si>
  <si>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</si>
  <si>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</si>
  <si>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</si>
  <si>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</si>
  <si>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</si>
  <si>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</si>
  <si>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</si>
  <si>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</si>
  <si>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</si>
  <si>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</si>
  <si>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</si>
  <si>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</si>
  <si>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</si>
  <si>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</si>
  <si>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</si>
  <si>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</si>
  <si>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</si>
  <si>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</si>
  <si>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</si>
  <si>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</si>
  <si>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</si>
  <si>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</si>
  <si>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</si>
  <si>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</si>
  <si>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</si>
  <si>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</si>
  <si>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</si>
  <si>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</si>
  <si>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</si>
  <si>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</si>
  <si>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</si>
  <si>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</si>
  <si>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</si>
  <si>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</si>
  <si>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</si>
  <si>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</si>
  <si>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</si>
  <si>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</si>
  <si>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</si>
  <si>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</si>
  <si>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</si>
  <si>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</si>
  <si>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</si>
  <si>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</si>
  <si>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</si>
  <si>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</si>
  <si>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</si>
  <si>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</si>
  <si>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</si>
  <si>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</si>
  <si>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</si>
  <si>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</si>
  <si>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</si>
  <si>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</si>
  <si>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</si>
  <si>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</si>
  <si>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</si>
  <si>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</si>
  <si>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</si>
  <si>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</si>
  <si>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</si>
  <si>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</si>
  <si>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</si>
  <si>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</si>
  <si>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</si>
  <si>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</si>
  <si>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</si>
  <si>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</si>
  <si>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</si>
  <si>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</si>
  <si>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</si>
  <si>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</si>
  <si>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</si>
  <si>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</si>
  <si>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</si>
  <si>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</si>
  <si>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</si>
  <si>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</si>
  <si>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</si>
  <si>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</si>
  <si>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</si>
  <si>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</si>
  <si>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</si>
  <si>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</si>
  <si>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</si>
  <si>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</si>
  <si>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</si>
  <si>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</si>
  <si>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</si>
  <si>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</si>
  <si>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</si>
  <si>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</si>
  <si>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</si>
  <si>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</si>
  <si>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</si>
  <si>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</si>
  <si>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</si>
  <si>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</si>
  <si>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</si>
  <si>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</si>
  <si>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</si>
  <si>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</si>
  <si>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</si>
  <si>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</si>
  <si>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</si>
  <si>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</si>
  <si>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</si>
  <si>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</si>
  <si>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</si>
  <si>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</si>
  <si>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</si>
  <si>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</si>
  <si>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</si>
  <si>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</si>
  <si>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</si>
  <si>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</si>
  <si>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</si>
  <si>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</si>
  <si>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</si>
  <si>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</si>
  <si>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</si>
  <si>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</si>
  <si>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</si>
  <si>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</si>
  <si>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</si>
  <si>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</si>
  <si>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</si>
  <si>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</si>
  <si>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</si>
  <si>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</si>
  <si>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</si>
  <si>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</si>
  <si>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</si>
  <si>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</si>
  <si>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</si>
  <si>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</si>
  <si>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</si>
  <si>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</si>
  <si>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</si>
  <si>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</si>
  <si>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</si>
  <si>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</si>
  <si>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</si>
  <si>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</si>
  <si>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</si>
  <si>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</si>
  <si>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</si>
  <si>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</si>
  <si>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</si>
  <si>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</si>
  <si>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</si>
  <si>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</si>
  <si>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</si>
  <si>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</si>
  <si>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</si>
  <si>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</si>
  <si>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</si>
  <si>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</si>
  <si>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</si>
  <si>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</si>
  <si>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</si>
  <si>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</si>
  <si>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</si>
  <si>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</si>
  <si>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</si>
  <si>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</si>
  <si>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</si>
  <si>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</si>
  <si>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</si>
  <si>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</si>
  <si>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</si>
  <si>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</si>
  <si>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</si>
  <si>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</si>
  <si>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</si>
  <si>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</si>
  <si>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</si>
  <si>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</si>
  <si>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</si>
  <si>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</si>
  <si>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</si>
  <si>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</si>
  <si>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</si>
  <si>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</si>
  <si>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</si>
  <si>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</si>
  <si>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</si>
  <si>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</si>
  <si>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</si>
  <si>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</si>
  <si>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</si>
  <si>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</si>
  <si>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</si>
  <si>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</si>
  <si>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</si>
  <si>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</si>
  <si>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</si>
  <si>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</si>
  <si>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</si>
  <si>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</si>
  <si>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</si>
  <si>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</si>
  <si>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</si>
  <si>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</si>
  <si>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</si>
  <si>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</si>
  <si>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</si>
  <si>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</si>
  <si>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</si>
  <si>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</si>
  <si>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</si>
  <si>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</si>
  <si>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</si>
  <si>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</si>
  <si>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</si>
  <si>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</si>
  <si>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</si>
  <si>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</si>
  <si>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</si>
  <si>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</si>
  <si>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</si>
  <si>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</si>
  <si>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</si>
  <si>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</si>
  <si>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</si>
  <si>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</si>
  <si>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</si>
  <si>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</si>
  <si>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</si>
  <si>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</si>
  <si>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</si>
  <si>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</si>
  <si>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</si>
  <si>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</si>
  <si>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</si>
  <si>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</si>
  <si>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</si>
  <si>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</si>
  <si>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</si>
  <si>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</si>
  <si>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</si>
  <si>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</si>
  <si>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</si>
  <si>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</si>
  <si>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</si>
  <si>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</si>
  <si>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</si>
  <si>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</si>
  <si>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</si>
  <si>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</si>
  <si>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</si>
  <si>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</si>
  <si>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</si>
  <si>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</si>
  <si>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</si>
  <si>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</si>
  <si>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</si>
  <si>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</si>
  <si>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</si>
  <si>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</si>
  <si>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</si>
  <si>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</si>
  <si>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</si>
  <si>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</si>
  <si>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</si>
  <si>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</si>
  <si>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</si>
  <si>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</si>
  <si>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</si>
  <si>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</si>
  <si>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</si>
  <si>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</si>
  <si>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</si>
  <si>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</si>
  <si>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</si>
  <si>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</si>
  <si>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</si>
  <si>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</si>
  <si>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</si>
  <si>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</si>
  <si>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</si>
  <si>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</si>
  <si>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</si>
  <si>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</si>
  <si>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</si>
  <si>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</si>
  <si>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</si>
  <si>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</si>
  <si>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</si>
  <si>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</si>
  <si>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</si>
  <si>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</si>
  <si>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</si>
  <si>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</si>
  <si>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</si>
  <si>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</si>
  <si>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</si>
  <si>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</si>
  <si>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</si>
  <si>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</si>
  <si>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</si>
  <si>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</si>
  <si>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</si>
  <si>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</si>
  <si>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</si>
  <si>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</si>
  <si>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</si>
  <si>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</si>
  <si>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</si>
  <si>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</si>
  <si>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</si>
  <si>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</si>
  <si>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</si>
  <si>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</si>
  <si>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</si>
  <si>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</si>
  <si>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</si>
  <si>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</si>
  <si>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</si>
  <si>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</si>
  <si>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</si>
  <si>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</si>
  <si>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</si>
  <si>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</si>
  <si>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</si>
  <si>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</si>
  <si>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</si>
  <si>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</si>
  <si>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</si>
  <si>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</si>
  <si>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</si>
  <si>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</si>
  <si>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</si>
  <si>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</si>
  <si>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</si>
  <si>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</si>
  <si>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</si>
  <si>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</si>
  <si>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</si>
  <si>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</si>
  <si>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</si>
  <si>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</si>
  <si>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</si>
  <si>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</si>
  <si>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</si>
  <si>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</si>
  <si>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</si>
  <si>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</si>
  <si>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</si>
  <si>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</si>
  <si>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</si>
  <si>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</si>
  <si>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</si>
  <si>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</si>
  <si>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</si>
  <si>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</si>
  <si>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</si>
  <si>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</si>
  <si>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</si>
  <si>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</si>
  <si>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</si>
  <si>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</si>
  <si>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</si>
  <si>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</si>
  <si>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</si>
  <si>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</si>
  <si>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</si>
  <si>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</si>
  <si>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</si>
  <si>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</si>
  <si>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</si>
  <si>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</si>
  <si>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</si>
  <si>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</si>
  <si>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</si>
  <si>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</si>
  <si>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</si>
  <si>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</si>
  <si>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</si>
  <si>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</si>
  <si>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</si>
  <si>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</si>
  <si>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</si>
  <si>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</si>
  <si>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</si>
  <si>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</si>
  <si>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</si>
  <si>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</si>
  <si>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</si>
  <si>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</si>
  <si>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</si>
  <si>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</si>
  <si>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</si>
  <si>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</si>
  <si>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</si>
  <si>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</si>
  <si>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</si>
  <si>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</si>
  <si>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</si>
  <si>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</si>
  <si>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</si>
  <si>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</si>
  <si>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</si>
  <si>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</si>
  <si>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</si>
  <si>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</si>
  <si>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</si>
  <si>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</si>
  <si>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</si>
  <si>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</si>
  <si>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</si>
  <si>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</si>
  <si>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</si>
  <si>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</si>
  <si>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</si>
  <si>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</si>
  <si>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</si>
  <si>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</si>
  <si>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</si>
  <si>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</si>
  <si>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</si>
  <si>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</si>
  <si>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</si>
  <si>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</si>
  <si>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</si>
  <si>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</si>
  <si>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</si>
  <si>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</si>
  <si>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</si>
  <si>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</si>
  <si>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</si>
  <si>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</si>
  <si>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</si>
  <si>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</si>
  <si>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</si>
  <si>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</si>
  <si>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</si>
  <si>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</si>
  <si>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</si>
  <si>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</si>
  <si>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</si>
  <si>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</si>
  <si>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</si>
  <si>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</si>
  <si>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</si>
  <si>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</si>
  <si>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</si>
  <si>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</si>
  <si>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</si>
  <si>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</si>
  <si>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</si>
  <si>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</si>
  <si>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</si>
  <si>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</si>
  <si>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</si>
  <si>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</si>
  <si>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</si>
  <si>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</si>
  <si>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</si>
  <si>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</si>
  <si>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</si>
  <si>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</si>
  <si>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</si>
  <si>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</si>
  <si>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</si>
  <si>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</si>
  <si>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</si>
  <si>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</si>
  <si>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</si>
  <si>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</si>
  <si>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</si>
  <si>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</si>
  <si>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</si>
  <si>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</si>
  <si>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</si>
  <si>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</si>
  <si>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</si>
  <si>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</si>
  <si>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</si>
  <si>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</si>
  <si>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</si>
  <si>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</si>
  <si>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</si>
  <si>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</si>
  <si>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</si>
  <si>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</si>
  <si>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</si>
  <si>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</si>
  <si>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</si>
  <si>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</si>
  <si>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</si>
  <si>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</si>
  <si>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</si>
  <si>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</si>
  <si>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</si>
  <si>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</si>
  <si>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</si>
  <si>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</si>
  <si>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</si>
  <si>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</si>
  <si>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</si>
  <si>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</si>
  <si>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</si>
  <si>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</si>
  <si>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</si>
  <si>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</si>
  <si>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</si>
  <si>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</si>
  <si>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</si>
  <si>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</si>
  <si>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</si>
  <si>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</si>
  <si>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</si>
  <si>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</si>
  <si>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</si>
  <si>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</si>
  <si>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</si>
  <si>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</si>
  <si>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</si>
  <si>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</si>
  <si>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</si>
  <si>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</si>
  <si>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</si>
  <si>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</si>
  <si>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</si>
  <si>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</si>
  <si>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</si>
  <si>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</si>
  <si>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</si>
  <si>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</si>
  <si>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</si>
  <si>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</si>
  <si>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</si>
  <si>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</si>
  <si>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</si>
  <si>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</si>
  <si>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</si>
  <si>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</si>
  <si>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</si>
  <si>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</si>
  <si>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</si>
  <si>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</si>
  <si>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</si>
  <si>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</si>
  <si>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</si>
  <si>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</si>
  <si>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</si>
  <si>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</si>
  <si>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</si>
  <si>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</si>
  <si>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</si>
  <si>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</si>
  <si>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</si>
  <si>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</si>
  <si>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</si>
  <si>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</si>
  <si>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</si>
  <si>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</si>
  <si>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</si>
  <si>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</si>
  <si>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</si>
  <si>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</si>
  <si>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</si>
  <si>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</si>
  <si>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</si>
  <si>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</si>
  <si>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</si>
  <si>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</si>
  <si>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</si>
  <si>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</si>
  <si>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</si>
  <si>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</si>
  <si>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</si>
  <si>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</si>
  <si>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</si>
  <si>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</si>
  <si>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</si>
  <si>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</si>
  <si>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</si>
  <si>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</si>
  <si>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</si>
  <si>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</si>
  <si>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</si>
  <si>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</si>
  <si>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</si>
  <si>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</si>
  <si>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</si>
  <si>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</si>
  <si>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</si>
  <si>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</si>
  <si>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</si>
  <si>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</si>
  <si>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</si>
  <si>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</si>
  <si>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</si>
  <si>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</si>
  <si>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</si>
  <si>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</si>
  <si>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</si>
  <si>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</si>
  <si>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</si>
  <si>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</si>
  <si>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</si>
  <si>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</si>
  <si>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</si>
  <si>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</si>
  <si>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</si>
  <si>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</si>
  <si>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</si>
  <si>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</si>
  <si>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</si>
  <si>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</si>
  <si>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</si>
  <si>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</si>
  <si>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</si>
  <si>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</si>
  <si>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</si>
  <si>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</si>
  <si>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</si>
  <si>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</si>
  <si>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</si>
  <si>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</si>
  <si>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</si>
  <si>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</si>
  <si>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</si>
  <si>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</si>
  <si>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</si>
  <si>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</si>
  <si>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</si>
  <si>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</si>
  <si>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</si>
  <si>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</si>
  <si>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</si>
  <si>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</si>
  <si>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</si>
  <si>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</si>
  <si>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</si>
  <si>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</si>
  <si>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</si>
  <si>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</si>
  <si>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</si>
  <si>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</si>
  <si>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</si>
  <si>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</si>
  <si>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</si>
  <si>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</si>
  <si>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</si>
  <si>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</si>
  <si>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</si>
  <si>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</si>
  <si>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</si>
  <si>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</si>
  <si>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</si>
  <si>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</si>
  <si>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</si>
  <si>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</si>
  <si>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</si>
  <si>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</si>
  <si>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</si>
  <si>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</si>
  <si>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</si>
  <si>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</si>
  <si>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</si>
  <si>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</si>
  <si>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</si>
  <si>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</si>
  <si>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</si>
  <si>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</si>
  <si>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</si>
  <si>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</si>
  <si>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</si>
  <si>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</si>
  <si>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</si>
  <si>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</si>
  <si>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</si>
  <si>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</si>
  <si>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</si>
  <si>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</si>
  <si>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</si>
  <si>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</si>
  <si>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</si>
  <si>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</si>
  <si>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</si>
  <si>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</si>
  <si>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</si>
  <si>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</si>
  <si>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</si>
  <si>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</si>
  <si>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</si>
  <si>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</si>
  <si>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</si>
  <si>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</si>
  <si>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</si>
  <si>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</si>
  <si>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</si>
  <si>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</si>
  <si>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</si>
  <si>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</si>
  <si>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</si>
  <si>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</si>
  <si>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</si>
  <si>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</si>
  <si>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</si>
  <si>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</si>
  <si>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</si>
  <si>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</si>
  <si>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</si>
  <si>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</si>
  <si>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</si>
  <si>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</si>
  <si>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</si>
  <si>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</si>
  <si>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</si>
  <si>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</si>
  <si>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</si>
  <si>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</si>
  <si>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</si>
  <si>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</si>
  <si>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</si>
  <si>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</si>
  <si>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</si>
  <si>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</si>
  <si>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</si>
  <si>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</si>
  <si>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</si>
  <si>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</si>
  <si>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</si>
  <si>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</si>
  <si>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</si>
  <si>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</si>
  <si>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</si>
  <si>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</si>
  <si>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</si>
  <si>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</si>
  <si>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</si>
  <si>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</si>
  <si>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</si>
  <si>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</si>
  <si>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</si>
  <si>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</si>
  <si>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</si>
  <si>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</si>
  <si>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</si>
  <si>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</si>
  <si>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</si>
  <si>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</si>
  <si>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</si>
  <si>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</si>
  <si>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</si>
  <si>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</si>
  <si>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</si>
  <si>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</si>
  <si>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</si>
  <si>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</si>
  <si>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</si>
  <si>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</si>
  <si>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</si>
  <si>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</si>
  <si>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</si>
  <si>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</si>
  <si>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</si>
  <si>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</si>
  <si>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</si>
  <si>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</si>
  <si>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</si>
  <si>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</si>
  <si>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</si>
  <si>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</si>
  <si>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</si>
  <si>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</si>
  <si>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</si>
  <si>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</si>
  <si>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</si>
  <si>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</si>
  <si>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</si>
  <si>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</si>
  <si>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</si>
  <si>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</si>
  <si>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</si>
  <si>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</si>
  <si>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</si>
  <si>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</si>
  <si>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</si>
  <si>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</si>
  <si>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</si>
  <si>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</si>
  <si>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</si>
  <si>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</si>
  <si>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</si>
  <si>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</si>
  <si>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</si>
  <si>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</si>
  <si>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</si>
  <si>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</si>
  <si>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</si>
  <si>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</si>
  <si>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</si>
  <si>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</si>
  <si>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</si>
  <si>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</si>
  <si>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</si>
  <si>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</si>
  <si>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</si>
  <si>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</si>
  <si>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</si>
  <si>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</si>
  <si>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</si>
  <si>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</si>
  <si>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</si>
  <si>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</si>
  <si>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</si>
  <si>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</si>
  <si>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</si>
  <si>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</si>
  <si>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</si>
  <si>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</si>
  <si>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</si>
  <si>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</si>
  <si>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</si>
  <si>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</si>
  <si>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</si>
  <si>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</si>
  <si>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</si>
  <si>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</si>
  <si>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</si>
  <si>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</si>
  <si>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</si>
  <si>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</si>
  <si>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</si>
  <si>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</si>
  <si>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</si>
  <si>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</si>
  <si>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</si>
  <si>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</si>
  <si>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</si>
  <si>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</si>
  <si>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</si>
  <si>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</si>
  <si>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</si>
  <si>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</si>
  <si>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</si>
  <si>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</si>
  <si>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</si>
  <si>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</si>
  <si>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</si>
  <si>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</si>
  <si>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</si>
  <si>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</si>
  <si>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</si>
  <si>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</si>
  <si>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</si>
  <si>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</si>
  <si>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</si>
  <si>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</si>
  <si>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</si>
  <si>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</si>
  <si>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</si>
  <si>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</si>
  <si>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</si>
  <si>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</si>
  <si>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</si>
  <si>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</si>
  <si>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</si>
  <si>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</si>
  <si>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</si>
  <si>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</si>
  <si>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</si>
  <si>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</si>
  <si>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</si>
  <si>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</si>
  <si>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</si>
  <si>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</si>
  <si>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</si>
  <si>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</si>
  <si>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</si>
  <si>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</si>
  <si>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</si>
  <si>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</si>
  <si>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</si>
  <si>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</si>
  <si>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</si>
  <si>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</si>
  <si>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</si>
  <si>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</si>
  <si>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</si>
  <si>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</si>
  <si>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</si>
  <si>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</si>
  <si>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</si>
  <si>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</si>
  <si>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</si>
  <si>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</si>
  <si>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</si>
  <si>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</si>
  <si>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</si>
  <si>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</si>
  <si>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</si>
  <si>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</si>
  <si>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</si>
  <si>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</si>
  <si>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</si>
  <si>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</si>
  <si>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</si>
  <si>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</si>
  <si>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</si>
  <si>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</si>
  <si>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</si>
  <si>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</si>
  <si>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</si>
  <si>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</si>
  <si>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</si>
  <si>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</si>
  <si>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</si>
  <si>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</si>
  <si>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</si>
  <si>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</si>
  <si>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</si>
  <si>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</si>
  <si>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</si>
  <si>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</si>
  <si>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</si>
  <si>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</si>
  <si>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</si>
  <si>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</si>
  <si>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</si>
  <si>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</si>
  <si>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</si>
  <si>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</si>
  <si>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</si>
  <si>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</si>
  <si>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</si>
  <si>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</si>
  <si>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</si>
  <si>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</si>
  <si>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</si>
  <si>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</si>
  <si>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</si>
  <si>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</si>
  <si>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</si>
  <si>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</si>
  <si>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</si>
  <si>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</si>
  <si>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</si>
  <si>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</si>
  <si>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</si>
  <si>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</si>
  <si>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</si>
  <si>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</si>
  <si>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</si>
  <si>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</si>
  <si>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</si>
  <si>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</si>
  <si>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</si>
  <si>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</si>
  <si>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</si>
  <si>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</si>
  <si>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</si>
  <si>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</si>
  <si>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</si>
  <si>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</si>
  <si>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</si>
  <si>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</si>
  <si>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</si>
  <si>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</si>
  <si>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</si>
  <si>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</si>
  <si>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</si>
  <si>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</si>
  <si>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</si>
  <si>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</si>
  <si>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</si>
  <si>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</si>
  <si>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</si>
  <si>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</si>
  <si>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</si>
  <si>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</si>
  <si>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</si>
  <si>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</si>
  <si>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</si>
  <si>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</si>
  <si>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</si>
  <si>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</si>
  <si>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</si>
  <si>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</si>
  <si>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</si>
  <si>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</si>
  <si>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</si>
  <si>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</si>
  <si>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</si>
  <si>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</si>
  <si>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</si>
  <si>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</si>
  <si>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</si>
  <si>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</si>
  <si>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</si>
  <si>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</si>
  <si>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</si>
  <si>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</si>
  <si>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</si>
  <si>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</si>
  <si>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</si>
  <si>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</si>
  <si>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</si>
  <si>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</si>
  <si>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</si>
  <si>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</si>
  <si>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</si>
  <si>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</si>
  <si>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</si>
  <si>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</si>
  <si>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</si>
  <si>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</si>
  <si>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</si>
  <si>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</si>
  <si>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</si>
  <si>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</si>
  <si>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</si>
  <si>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</si>
  <si>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</si>
  <si>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</si>
  <si>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</si>
  <si>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</si>
  <si>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</si>
  <si>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</si>
  <si>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</si>
  <si>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</si>
  <si>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</si>
  <si>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</si>
  <si>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</si>
  <si>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</si>
  <si>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</si>
  <si>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</si>
  <si>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</si>
  <si>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</si>
  <si>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</si>
  <si>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</si>
  <si>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</si>
  <si>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</si>
  <si>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</si>
  <si>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</si>
  <si>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</si>
  <si>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</si>
  <si>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</si>
  <si>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</si>
  <si>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</si>
  <si>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</si>
  <si>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</si>
  <si>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</si>
  <si>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</si>
  <si>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</si>
  <si>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</si>
  <si>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</si>
  <si>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</si>
  <si>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</si>
  <si>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</si>
  <si>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</si>
  <si>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</si>
  <si>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</si>
  <si>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</si>
  <si>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</si>
  <si>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</si>
  <si>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</si>
  <si>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</si>
  <si>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</si>
  <si>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</si>
  <si>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</si>
  <si>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</si>
  <si>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</si>
  <si>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</si>
  <si>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</si>
  <si>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</si>
  <si>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</si>
  <si>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</si>
  <si>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</si>
  <si>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</si>
  <si>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</si>
  <si>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</si>
  <si>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</si>
  <si>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</si>
  <si>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</si>
  <si>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</si>
  <si>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</si>
  <si>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</si>
  <si>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</si>
  <si>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</si>
  <si>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</si>
  <si>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</si>
  <si>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</si>
  <si>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</si>
  <si>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</si>
  <si>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</si>
  <si>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</si>
  <si>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</si>
  <si>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</si>
  <si>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</si>
  <si>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</si>
  <si>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</si>
  <si>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</si>
  <si>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</si>
  <si>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</si>
  <si>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</si>
  <si>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</si>
  <si>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</si>
  <si>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</si>
  <si>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</si>
  <si>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</si>
  <si>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</si>
  <si>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</si>
  <si>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</si>
  <si>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</si>
  <si>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</si>
  <si>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</si>
  <si>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</si>
  <si>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</si>
  <si>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</si>
  <si>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</si>
  <si>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</si>
  <si>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</si>
  <si>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</si>
  <si>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</si>
  <si>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</si>
  <si>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</si>
  <si>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</si>
  <si>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</si>
  <si>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</si>
  <si>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</si>
  <si>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</si>
  <si>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</si>
  <si>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</si>
  <si>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</si>
  <si>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</si>
  <si>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</si>
  <si>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</si>
  <si>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</si>
  <si>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</si>
  <si>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</si>
  <si>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</si>
  <si>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</si>
  <si>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</si>
  <si>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</si>
  <si>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</si>
  <si>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</si>
  <si>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</si>
  <si>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</si>
  <si>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</si>
  <si>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</si>
  <si>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</si>
  <si>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</si>
  <si>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</si>
  <si>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</si>
  <si>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</si>
  <si>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</si>
  <si>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</si>
  <si>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</si>
  <si>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</si>
  <si>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</si>
  <si>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</si>
  <si>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</si>
  <si>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</si>
  <si>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</si>
  <si>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</si>
  <si>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</si>
  <si>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</si>
  <si>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</si>
  <si>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</si>
  <si>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</si>
  <si>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</si>
  <si>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</si>
  <si>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</si>
  <si>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</si>
  <si>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</si>
  <si>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</si>
  <si>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</si>
  <si>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</si>
  <si>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</si>
  <si>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</si>
  <si>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</si>
  <si>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</si>
  <si>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</si>
  <si>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</si>
  <si>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</si>
  <si>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</si>
  <si>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</si>
  <si>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</si>
  <si>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</si>
  <si>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</si>
  <si>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</si>
  <si>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</si>
  <si>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</si>
  <si>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</si>
  <si>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</si>
  <si>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</si>
  <si>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</si>
  <si>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</si>
  <si>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</si>
  <si>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</si>
  <si>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</si>
  <si>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</si>
  <si>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</si>
  <si>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</si>
  <si>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</si>
  <si>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</si>
  <si>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</si>
  <si>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</si>
  <si>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</si>
  <si>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</si>
  <si>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</si>
  <si>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</si>
  <si>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</si>
  <si>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</si>
  <si>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</si>
  <si>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</si>
  <si>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</si>
  <si>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</si>
  <si>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</si>
  <si>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</si>
  <si>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</si>
  <si>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</si>
  <si>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</si>
  <si>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</si>
  <si>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</si>
  <si>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</si>
  <si>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</si>
  <si>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</si>
  <si>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</si>
  <si>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</si>
  <si>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</si>
  <si>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</si>
  <si>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</si>
  <si>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</si>
  <si>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</si>
  <si>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</si>
  <si>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</si>
  <si>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</si>
  <si>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</si>
  <si>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</si>
  <si>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</si>
  <si>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</si>
  <si>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</si>
  <si>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</si>
  <si>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</si>
  <si>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</si>
  <si>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</si>
  <si>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</si>
  <si>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</si>
  <si>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</si>
  <si>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</si>
  <si>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</si>
  <si>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</si>
  <si>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</si>
  <si>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</si>
  <si>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</si>
  <si>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</si>
  <si>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</si>
  <si>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</si>
  <si>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</si>
  <si>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</si>
  <si>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</si>
  <si>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</si>
  <si>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</si>
  <si>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</si>
  <si>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</si>
  <si>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</si>
  <si>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</si>
  <si>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</si>
  <si>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</si>
  <si>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</si>
  <si>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</si>
  <si>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</si>
  <si>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</si>
  <si>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</si>
  <si>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</si>
  <si>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</si>
  <si>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</si>
  <si>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</si>
  <si>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</si>
  <si>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</si>
  <si>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</si>
  <si>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</si>
  <si>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</si>
  <si>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</si>
  <si>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</si>
  <si>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</si>
  <si>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</si>
  <si>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</si>
  <si>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</si>
  <si>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</si>
  <si>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</si>
  <si>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</si>
  <si>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</si>
  <si>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</si>
  <si>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</si>
  <si>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</si>
  <si>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</si>
  <si>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</si>
  <si>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</si>
  <si>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</si>
  <si>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</si>
  <si>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</si>
  <si>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</si>
  <si>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</si>
  <si>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</si>
  <si>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</si>
  <si>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</si>
  <si>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</si>
  <si>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</si>
  <si>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</si>
  <si>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</si>
  <si>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</si>
  <si>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</si>
  <si>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</si>
  <si>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</si>
  <si>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</si>
  <si>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</si>
  <si>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</si>
  <si>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</si>
  <si>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</si>
  <si>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</si>
  <si>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</si>
  <si>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</si>
  <si>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</si>
  <si>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</si>
  <si>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</si>
  <si>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</si>
  <si>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</si>
  <si>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</si>
  <si>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</si>
  <si>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</si>
  <si>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</si>
  <si>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</si>
  <si>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</si>
  <si>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</si>
  <si>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</si>
  <si>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</si>
  <si>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</si>
  <si>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</si>
  <si>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</si>
  <si>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</si>
  <si>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</si>
  <si>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</si>
  <si>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</si>
  <si>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</si>
  <si>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</si>
  <si>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</si>
  <si>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</si>
  <si>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</si>
  <si>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</si>
  <si>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</si>
  <si>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</si>
  <si>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</si>
  <si>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</si>
  <si>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</si>
  <si>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</si>
  <si>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</si>
  <si>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</si>
  <si>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</si>
  <si>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</si>
  <si>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</si>
  <si>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</si>
  <si>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</si>
  <si>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</si>
  <si>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</si>
  <si>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</si>
  <si>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</si>
  <si>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</si>
  <si>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</si>
  <si>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</si>
  <si>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</si>
  <si>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</si>
  <si>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</si>
  <si>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</si>
  <si>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</si>
  <si>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</si>
  <si>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</si>
  <si>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</si>
  <si>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</si>
  <si>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</si>
  <si>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</si>
  <si>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</si>
  <si>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</si>
  <si>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</si>
  <si>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</si>
  <si>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</si>
  <si>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</si>
  <si>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</si>
  <si>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</si>
  <si>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</si>
  <si>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</si>
  <si>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</si>
  <si>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</si>
  <si>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</si>
  <si>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</si>
  <si>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</si>
  <si>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</si>
  <si>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</si>
  <si>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</si>
  <si>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</si>
  <si>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</si>
  <si>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</si>
  <si>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</si>
  <si>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</si>
  <si>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</si>
  <si>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</si>
  <si>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</si>
  <si>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</si>
  <si>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</si>
  <si>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</si>
  <si>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</si>
  <si>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</si>
  <si>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</si>
  <si>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</si>
  <si>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</si>
  <si>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</si>
  <si>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</si>
  <si>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</si>
  <si>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</si>
  <si>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</si>
  <si>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</si>
  <si>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</si>
  <si>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</si>
  <si>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</si>
  <si>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</si>
  <si>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</si>
  <si>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</si>
  <si>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</si>
  <si>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</si>
  <si>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</si>
  <si>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</si>
  <si>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</si>
  <si>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</si>
  <si>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</si>
  <si>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</si>
  <si>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</si>
  <si>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</si>
  <si>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</si>
  <si>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</si>
  <si>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</si>
  <si>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</si>
  <si>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</si>
  <si>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</si>
  <si>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</si>
  <si>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</si>
  <si>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</si>
  <si>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</si>
  <si>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</si>
  <si>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</si>
  <si>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</si>
  <si>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</si>
  <si>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</si>
  <si>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</si>
  <si>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</si>
  <si>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</si>
  <si>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</si>
  <si>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</si>
  <si>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</si>
  <si>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</si>
  <si>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</si>
  <si>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</si>
  <si>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</si>
  <si>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</si>
  <si>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</si>
  <si>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</si>
  <si>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</si>
  <si>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</si>
  <si>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</si>
  <si>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</si>
  <si>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</si>
  <si>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</si>
  <si>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</si>
  <si>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</si>
  <si>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</si>
  <si>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</si>
  <si>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</si>
  <si>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</si>
  <si>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</si>
  <si>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</si>
  <si>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</si>
  <si>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</si>
  <si>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</si>
  <si>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</si>
  <si>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</si>
  <si>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</si>
  <si>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</si>
  <si>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</si>
  <si>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</si>
  <si>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</si>
  <si>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</si>
  <si>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</si>
  <si>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</si>
  <si>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</si>
  <si>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</si>
  <si>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</si>
  <si>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</si>
  <si>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</si>
  <si>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</si>
  <si>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</si>
  <si>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</si>
  <si>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</si>
  <si>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</si>
  <si>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</si>
  <si>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</si>
  <si>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</si>
  <si>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</si>
  <si>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</si>
  <si>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</si>
  <si>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</si>
  <si>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</si>
  <si>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</si>
  <si>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</si>
  <si>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</si>
  <si>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</si>
  <si>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</si>
  <si>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</si>
  <si>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</si>
  <si>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</si>
  <si>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</si>
  <si>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</si>
  <si>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</si>
  <si>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</si>
  <si>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</si>
  <si>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</si>
  <si>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</si>
  <si>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</si>
  <si>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</si>
  <si>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</si>
  <si>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</si>
  <si>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</si>
  <si>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</si>
  <si>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</si>
  <si>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</si>
  <si>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</si>
  <si>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</si>
  <si>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</si>
  <si>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</si>
  <si>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</si>
  <si>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</si>
  <si>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</si>
  <si>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</si>
  <si>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</si>
  <si>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</si>
  <si>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</si>
  <si>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</si>
  <si>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</si>
  <si>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</si>
  <si>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</si>
  <si>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</si>
  <si>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</si>
  <si>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</si>
  <si>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</si>
  <si>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</si>
  <si>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</si>
  <si>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</si>
  <si>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</si>
  <si>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</si>
  <si>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</si>
  <si>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</si>
  <si>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</si>
  <si>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</si>
  <si>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</si>
  <si>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</si>
  <si>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</si>
  <si>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</si>
  <si>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</si>
  <si>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</si>
  <si>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</si>
  <si>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</si>
  <si>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</si>
  <si>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</si>
  <si>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</si>
  <si>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</si>
  <si>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</si>
  <si>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</si>
  <si>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</si>
  <si>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</si>
  <si>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</si>
  <si>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</si>
  <si>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</si>
  <si>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</si>
  <si>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</si>
  <si>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</si>
  <si>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</si>
  <si>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</si>
  <si>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</si>
  <si>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</si>
  <si>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</si>
  <si>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</si>
  <si>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</si>
  <si>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</si>
  <si>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</si>
  <si>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</si>
  <si>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</si>
  <si>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</si>
  <si>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</si>
  <si>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</si>
  <si>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</si>
  <si>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</si>
  <si>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</si>
  <si>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</si>
  <si>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</si>
  <si>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</si>
  <si>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</si>
  <si>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</si>
  <si>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</si>
  <si>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</si>
  <si>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</si>
  <si>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</si>
  <si>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</si>
  <si>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</si>
  <si>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</si>
  <si>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</si>
  <si>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</si>
  <si>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</si>
  <si>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</si>
  <si>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</si>
  <si>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</si>
  <si>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</si>
  <si>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</si>
  <si>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</si>
  <si>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</si>
  <si>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</si>
  <si>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</si>
  <si>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</si>
  <si>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</si>
  <si>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</si>
  <si>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</si>
  <si>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</si>
  <si>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</si>
  <si>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</si>
  <si>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</si>
  <si>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</si>
  <si>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</si>
  <si>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</si>
  <si>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</si>
  <si>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</si>
  <si>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</si>
  <si>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</si>
  <si>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</si>
  <si>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</si>
  <si>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</si>
  <si>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</si>
  <si>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</si>
  <si>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</si>
  <si>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</si>
  <si>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</si>
  <si>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</si>
  <si>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</si>
  <si>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</si>
  <si>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</si>
  <si>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</si>
  <si>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</si>
  <si>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</si>
  <si>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</si>
  <si>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</si>
  <si>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</si>
  <si>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</si>
  <si>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</si>
  <si>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</si>
  <si>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</si>
  <si>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</si>
  <si>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</si>
  <si>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</si>
  <si>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</si>
  <si>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</si>
  <si>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</si>
  <si>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</si>
  <si>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</si>
  <si>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</si>
  <si>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</si>
  <si>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</si>
  <si>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</si>
  <si>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</si>
  <si>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</si>
  <si>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</si>
  <si>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</si>
  <si>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</si>
  <si>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</si>
  <si>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</si>
  <si>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</si>
  <si>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</si>
  <si>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</si>
  <si>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</si>
  <si>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</si>
  <si>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</si>
  <si>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</si>
  <si>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</si>
  <si>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</si>
  <si>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</si>
  <si>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</si>
  <si>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</si>
  <si>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</si>
  <si>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</si>
  <si>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</si>
  <si>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</si>
  <si>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</si>
  <si>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</si>
  <si>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</si>
  <si>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</si>
  <si>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</si>
  <si>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</si>
  <si>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</si>
  <si>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</si>
  <si>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</si>
  <si>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</si>
  <si>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</si>
  <si>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</si>
  <si>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</si>
  <si>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</si>
  <si>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</si>
  <si>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</si>
  <si>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</si>
  <si>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</si>
  <si>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</si>
  <si>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</si>
  <si>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</si>
  <si>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</si>
  <si>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</si>
  <si>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</si>
  <si>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</si>
  <si>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</si>
  <si>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</si>
  <si>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</si>
  <si>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</si>
  <si>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</si>
  <si>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</si>
  <si>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</si>
  <si>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</si>
  <si>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</si>
  <si>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</si>
  <si>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</si>
  <si>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</si>
  <si>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</si>
  <si>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</si>
  <si>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</si>
  <si>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</si>
  <si>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</si>
  <si>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</si>
  <si>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</si>
  <si>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</si>
  <si>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</si>
  <si>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</si>
  <si>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</si>
  <si>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</si>
  <si>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</si>
  <si>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</si>
  <si>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</si>
  <si>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</si>
  <si>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</si>
  <si>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</si>
  <si>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</si>
  <si>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</si>
  <si>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</si>
  <si>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</si>
  <si>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</si>
  <si>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</si>
  <si>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</si>
  <si>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</si>
  <si>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</si>
  <si>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</si>
  <si>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</si>
  <si>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</si>
  <si>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</si>
  <si>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</si>
  <si>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</si>
  <si>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</si>
  <si>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</si>
  <si>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</si>
  <si>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</si>
  <si>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</si>
  <si>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</si>
  <si>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</si>
  <si>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</si>
  <si>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</si>
  <si>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</si>
  <si>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</si>
  <si>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</si>
  <si>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</si>
  <si>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</si>
  <si>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</si>
  <si>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</si>
  <si>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</si>
  <si>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</si>
  <si>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</si>
  <si>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</si>
  <si>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</si>
  <si>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</si>
  <si>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</si>
  <si>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</si>
  <si>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</si>
  <si>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</si>
  <si>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</si>
  <si>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</si>
  <si>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</si>
  <si>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</si>
  <si>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</si>
  <si>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</si>
  <si>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</si>
  <si>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</si>
  <si>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</si>
  <si>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</si>
  <si>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</si>
  <si>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</si>
  <si>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</si>
  <si>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</si>
  <si>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</si>
  <si>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</si>
  <si>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</si>
  <si>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</si>
  <si>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</si>
  <si>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</si>
  <si>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</si>
  <si>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</si>
  <si>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</si>
  <si>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</si>
  <si>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</si>
  <si>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</si>
  <si>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</si>
  <si>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</si>
  <si>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</si>
  <si>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</si>
  <si>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</si>
  <si>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</si>
  <si>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</si>
  <si>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</si>
  <si>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</si>
  <si>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</si>
  <si>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</si>
  <si>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</si>
  <si>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</si>
  <si>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</si>
  <si>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</si>
  <si>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</si>
  <si>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</si>
  <si>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</si>
  <si>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</si>
  <si>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</si>
  <si>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</si>
  <si>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</si>
  <si>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</si>
  <si>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</si>
  <si>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</si>
  <si>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</si>
  <si>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</si>
  <si>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</si>
  <si>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</si>
  <si>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</si>
  <si>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</si>
  <si>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</si>
  <si>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</si>
  <si>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</si>
  <si>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</si>
  <si>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</si>
  <si>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</si>
  <si>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</si>
  <si>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</si>
  <si>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</si>
  <si>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</si>
  <si>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</si>
  <si>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</si>
  <si>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</si>
  <si>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</si>
  <si>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</si>
  <si>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</si>
  <si>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</si>
  <si>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</si>
  <si>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</si>
  <si>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</si>
  <si>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</si>
  <si>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</si>
  <si>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</si>
  <si>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</si>
  <si>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</si>
  <si>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</si>
  <si>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</si>
  <si>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</si>
  <si>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</si>
  <si>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</si>
  <si>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</si>
  <si>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</si>
  <si>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</si>
  <si>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</si>
  <si>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</si>
  <si>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</si>
  <si>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</si>
  <si>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</si>
  <si>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</si>
  <si>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</si>
  <si>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</si>
  <si>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</si>
  <si>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</si>
  <si>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</si>
  <si>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</si>
  <si>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</si>
  <si>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</si>
  <si>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</si>
  <si>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</si>
  <si>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</si>
  <si>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</si>
  <si>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</si>
  <si>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</si>
  <si>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</si>
  <si>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</si>
  <si>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</si>
  <si>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</si>
  <si>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</si>
  <si>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</si>
  <si>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</si>
  <si>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</si>
  <si>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</si>
  <si>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</si>
  <si>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</si>
  <si>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</si>
  <si>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</si>
  <si>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</si>
  <si>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</si>
  <si>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</si>
  <si>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</si>
  <si>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</si>
  <si>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</si>
  <si>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</si>
  <si>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</si>
  <si>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</si>
  <si>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</si>
  <si>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</si>
  <si>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</si>
  <si>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</si>
  <si>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</si>
  <si>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</si>
  <si>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</si>
  <si>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</si>
  <si>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</si>
  <si>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</si>
  <si>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</si>
  <si>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</si>
  <si>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</si>
  <si>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</si>
  <si>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</si>
  <si>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</si>
  <si>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</si>
  <si>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</si>
  <si>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</si>
  <si>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</si>
  <si>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</si>
  <si>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</si>
  <si>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</si>
  <si>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</si>
  <si>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</si>
  <si>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</si>
  <si>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</si>
  <si>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</si>
  <si>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</si>
  <si>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</si>
  <si>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</si>
  <si>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</si>
  <si>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</si>
  <si>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</si>
  <si>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</si>
  <si>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</si>
  <si>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</si>
  <si>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</si>
  <si>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</si>
  <si>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</si>
  <si>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</si>
  <si>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</si>
  <si>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</si>
  <si>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</si>
  <si>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</si>
  <si>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</si>
  <si>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</si>
  <si>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</si>
  <si>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</si>
  <si>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</si>
  <si>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</si>
  <si>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</si>
  <si>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</si>
  <si>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</si>
  <si>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</si>
  <si>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</si>
  <si>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</si>
  <si>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</si>
  <si>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</si>
  <si>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</si>
  <si>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</si>
  <si>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</si>
  <si>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</si>
  <si>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</si>
  <si>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</si>
  <si>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</si>
  <si>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</si>
  <si>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</si>
  <si>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</si>
  <si>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</si>
  <si>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</si>
  <si>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</si>
  <si>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</si>
  <si>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</si>
  <si>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</si>
  <si>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</si>
  <si>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</si>
  <si>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</si>
  <si>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</si>
  <si>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</si>
  <si>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</si>
  <si>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</si>
  <si>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</si>
  <si>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</si>
  <si>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</si>
  <si>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</si>
  <si>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</si>
  <si>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</si>
  <si>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</si>
  <si>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</si>
  <si>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</si>
  <si>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</si>
  <si>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</si>
  <si>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</si>
  <si>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</si>
  <si>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</si>
  <si>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</si>
  <si>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</si>
  <si>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</si>
  <si>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</si>
  <si>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</si>
  <si>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</si>
  <si>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</si>
  <si>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</si>
  <si>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</si>
  <si>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</si>
  <si>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</si>
  <si>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</si>
  <si>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</si>
  <si>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</si>
  <si>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</si>
  <si>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</si>
  <si>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</si>
  <si>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</si>
  <si>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</si>
  <si>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</si>
  <si>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</si>
  <si>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</si>
  <si>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</si>
  <si>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</si>
  <si>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</si>
  <si>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</si>
  <si>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</si>
  <si>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</si>
  <si>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</si>
  <si>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</si>
  <si>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</si>
  <si>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</si>
  <si>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</si>
  <si>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</si>
  <si>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</si>
  <si>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</si>
  <si>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</si>
  <si>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</si>
  <si>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</si>
  <si>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</si>
  <si>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</si>
  <si>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</si>
  <si>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</si>
  <si>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</si>
  <si>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</si>
  <si>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</si>
  <si>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</si>
  <si>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</si>
  <si>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</si>
  <si>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</si>
  <si>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</si>
  <si>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</si>
  <si>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</si>
  <si>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</si>
  <si>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</si>
  <si>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</si>
  <si>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</si>
  <si>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</si>
  <si>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</si>
  <si>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</si>
  <si>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</si>
  <si>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</si>
  <si>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</si>
  <si>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</si>
  <si>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</si>
  <si>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</si>
  <si>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</si>
  <si>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</si>
  <si>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</si>
  <si>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</si>
  <si>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</si>
  <si>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</si>
  <si>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</si>
  <si>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</si>
  <si>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</si>
  <si>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</si>
  <si>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</si>
  <si>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</si>
  <si>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</si>
  <si>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</si>
  <si>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</si>
  <si>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</si>
  <si>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</si>
  <si>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</si>
  <si>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</si>
  <si>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</si>
  <si>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</si>
  <si>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</si>
  <si>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</si>
  <si>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</si>
  <si>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</si>
  <si>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</si>
  <si>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</si>
  <si>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</si>
  <si>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</si>
  <si>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</si>
  <si>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</si>
  <si>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</si>
  <si>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</si>
  <si>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</si>
  <si>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</si>
  <si>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</si>
  <si>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</si>
  <si>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</si>
  <si>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</si>
  <si>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</si>
  <si>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</si>
  <si>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</si>
  <si>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</si>
  <si>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</si>
  <si>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</si>
  <si>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</si>
  <si>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</si>
  <si>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</si>
  <si>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</si>
  <si>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</si>
  <si>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</si>
  <si>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</si>
  <si>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</si>
  <si>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</si>
  <si>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</si>
  <si>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</si>
  <si>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</si>
  <si>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</si>
  <si>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</si>
  <si>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</si>
  <si>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</si>
  <si>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</si>
  <si>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</si>
  <si>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</si>
  <si>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</si>
  <si>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</si>
  <si>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</si>
  <si>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</si>
  <si>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</si>
  <si>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</si>
  <si>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</si>
  <si>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</si>
  <si>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</si>
  <si>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</si>
  <si>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</si>
  <si>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</si>
  <si>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</si>
  <si>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</si>
  <si>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</si>
  <si>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</si>
  <si>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</si>
  <si>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</si>
  <si>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</si>
  <si>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</si>
  <si>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</si>
  <si>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</si>
  <si>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</si>
  <si>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</si>
  <si>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</si>
  <si>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</si>
  <si>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</si>
  <si>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</si>
  <si>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</si>
  <si>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</si>
  <si>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</si>
  <si>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</si>
  <si>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</si>
  <si>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</si>
  <si>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</si>
  <si>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</si>
  <si>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</si>
  <si>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</si>
  <si>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</si>
  <si>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</si>
  <si>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</si>
  <si>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</si>
  <si>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</si>
  <si>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</si>
  <si>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</si>
  <si>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</si>
  <si>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</si>
  <si>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</si>
  <si>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</si>
  <si>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</si>
  <si>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</si>
  <si>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</si>
  <si>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</si>
  <si>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</si>
  <si>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</si>
  <si>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</si>
  <si>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</si>
  <si>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</si>
  <si>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</si>
  <si>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</si>
  <si>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</si>
  <si>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</si>
  <si>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</si>
  <si>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</si>
  <si>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</si>
  <si>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</si>
  <si>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</si>
  <si>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</si>
  <si>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</si>
  <si>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</si>
  <si>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</si>
  <si>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</si>
  <si>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</si>
  <si>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</si>
  <si>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</si>
  <si>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</si>
  <si>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</si>
  <si>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</si>
  <si>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</si>
  <si>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</si>
  <si>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</si>
  <si>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</si>
  <si>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</si>
  <si>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</si>
  <si>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</si>
  <si>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</si>
  <si>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</si>
  <si>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</si>
  <si>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</si>
  <si>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</si>
  <si>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</si>
  <si>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</si>
  <si>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</si>
  <si>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</si>
  <si>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</si>
  <si>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</si>
  <si>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</si>
  <si>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</si>
  <si>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</si>
  <si>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</si>
  <si>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</si>
  <si>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</si>
  <si>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</si>
  <si>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</si>
  <si>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</si>
  <si>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</si>
  <si>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</si>
  <si>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</si>
  <si>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</si>
  <si>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</si>
  <si>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</si>
  <si>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</si>
  <si>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</si>
  <si>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</si>
  <si>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</si>
  <si>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</si>
  <si>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</si>
  <si>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</si>
  <si>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</si>
  <si>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</si>
  <si>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</si>
  <si>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</si>
  <si>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</si>
  <si>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</si>
  <si>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</si>
  <si>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</si>
  <si>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</si>
  <si>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</si>
  <si>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</si>
  <si>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</si>
  <si>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</si>
  <si>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</si>
  <si>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</si>
  <si>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</si>
  <si>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</si>
  <si>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</si>
  <si>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</si>
  <si>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</si>
  <si>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</si>
  <si>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</si>
  <si>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</si>
  <si>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</si>
  <si>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</si>
  <si>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</si>
  <si>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</si>
  <si>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</si>
  <si>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</si>
  <si>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</si>
  <si>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</si>
  <si>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</si>
  <si>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</si>
  <si>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</si>
  <si>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</si>
  <si>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</si>
  <si>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</si>
  <si>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</si>
  <si>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</si>
  <si>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</si>
  <si>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</si>
  <si>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</si>
  <si>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</si>
  <si>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</si>
  <si>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</si>
  <si>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</si>
  <si>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</si>
  <si>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</si>
  <si>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</si>
  <si>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</si>
  <si>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</si>
  <si>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</si>
  <si>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</si>
  <si>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</si>
  <si>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</si>
  <si>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</si>
  <si>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</si>
  <si>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</si>
  <si>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</si>
  <si>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</si>
  <si>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</si>
  <si>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</si>
  <si>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</si>
  <si>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</si>
  <si>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</si>
  <si>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</si>
  <si>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</si>
  <si>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</si>
  <si>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</si>
  <si>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</si>
  <si>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</si>
  <si>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</si>
  <si>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</si>
  <si>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</si>
  <si>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</si>
  <si>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</si>
  <si>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</si>
  <si>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</si>
  <si>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</si>
  <si>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</si>
  <si>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</si>
  <si>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</si>
  <si>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</si>
  <si>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</si>
  <si>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</si>
  <si>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</si>
  <si>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</si>
  <si>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</si>
  <si>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</si>
  <si>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</si>
  <si>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</si>
  <si>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</si>
  <si>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</si>
  <si>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</si>
  <si>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</si>
  <si>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</si>
  <si>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</si>
  <si>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</si>
  <si>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</si>
  <si>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</si>
  <si>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</si>
  <si>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</si>
  <si>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</si>
  <si>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</si>
  <si>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</si>
  <si>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</si>
  <si>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</si>
  <si>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</si>
  <si>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</si>
  <si>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</si>
  <si>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</si>
  <si>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</si>
  <si>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</si>
  <si>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</si>
  <si>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</si>
  <si>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</si>
  <si>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</si>
  <si>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</si>
  <si>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</si>
  <si>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</si>
  <si>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</si>
  <si>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</si>
  <si>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</si>
  <si>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</si>
  <si>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</si>
  <si>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</si>
  <si>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</si>
  <si>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</si>
  <si>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</si>
  <si>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</si>
  <si>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</si>
  <si>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</si>
  <si>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</si>
  <si>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</si>
  <si>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</si>
  <si>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</si>
  <si>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</si>
  <si>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</si>
  <si>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</si>
  <si>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</si>
  <si>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</si>
  <si>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</si>
  <si>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</si>
  <si>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</si>
  <si>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</si>
  <si>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</si>
  <si>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</si>
  <si>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</si>
  <si>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</si>
  <si>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</si>
  <si>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</si>
  <si>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</si>
  <si>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</si>
  <si>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</si>
  <si>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</si>
  <si>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</si>
  <si>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</si>
  <si>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</si>
  <si>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</si>
  <si>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</si>
  <si>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</si>
  <si>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</si>
  <si>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</si>
  <si>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</si>
  <si>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</si>
  <si>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</si>
  <si>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</si>
  <si>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</si>
  <si>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</si>
  <si>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</si>
  <si>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</si>
  <si>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</si>
  <si>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</si>
  <si>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</si>
  <si>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</si>
  <si>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</si>
  <si>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</si>
  <si>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</si>
  <si>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</si>
  <si>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</si>
  <si>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</si>
  <si>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</si>
  <si>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</si>
  <si>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</si>
  <si>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</si>
  <si>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</si>
  <si>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</si>
  <si>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</si>
  <si>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</si>
  <si>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</si>
  <si>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</si>
  <si>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</si>
  <si>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</si>
  <si>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</si>
  <si>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</si>
  <si>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</si>
  <si>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</si>
  <si>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</si>
  <si>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</si>
  <si>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</si>
  <si>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</si>
  <si>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</si>
  <si>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</si>
  <si>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</si>
  <si>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</si>
  <si>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</si>
  <si>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</si>
  <si>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</si>
  <si>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</si>
  <si>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</si>
  <si>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</si>
  <si>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</si>
  <si>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</si>
  <si>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</si>
  <si>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</si>
  <si>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</si>
  <si>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</si>
  <si>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</si>
  <si>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</si>
  <si>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</si>
  <si>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</si>
  <si>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</si>
  <si>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</si>
  <si>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</si>
  <si>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</si>
  <si>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</si>
  <si>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</si>
  <si>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</si>
  <si>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</si>
  <si>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</si>
  <si>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</si>
  <si>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</si>
  <si>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</si>
  <si>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</si>
  <si>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</si>
  <si>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</si>
  <si>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</si>
  <si>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</si>
  <si>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</si>
  <si>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</si>
  <si>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</si>
  <si>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</si>
  <si>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</si>
  <si>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</si>
  <si>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</si>
  <si>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</si>
  <si>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</si>
  <si>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</si>
  <si>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</si>
  <si>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</si>
  <si>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</si>
  <si>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</si>
  <si>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</si>
  <si>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</si>
  <si>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</si>
  <si>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</si>
  <si>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</si>
  <si>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</si>
  <si>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</si>
  <si>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</si>
  <si>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</si>
  <si>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</si>
  <si>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</si>
  <si>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</si>
  <si>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</si>
  <si>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</si>
  <si>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</si>
  <si>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</si>
  <si>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</si>
  <si>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</si>
  <si>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</si>
  <si>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</si>
  <si>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</si>
  <si>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</si>
  <si>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</si>
  <si>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</si>
  <si>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</si>
  <si>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</si>
  <si>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</si>
  <si>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</si>
  <si>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</si>
  <si>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</si>
  <si>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</si>
  <si>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</si>
  <si>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</si>
  <si>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</si>
  <si>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</si>
  <si>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</si>
  <si>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</si>
  <si>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</si>
  <si>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</si>
  <si>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</si>
  <si>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</si>
  <si>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</si>
  <si>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</si>
  <si>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</si>
  <si>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</si>
  <si>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</si>
  <si>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</si>
  <si>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</si>
  <si>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</si>
  <si>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</si>
  <si>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</si>
  <si>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</si>
  <si>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</si>
  <si>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</si>
  <si>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</si>
  <si>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</si>
  <si>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</si>
  <si>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</si>
  <si>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</si>
  <si>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</si>
  <si>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</si>
  <si>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</si>
  <si>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</si>
  <si>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</si>
  <si>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</si>
  <si>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</si>
  <si>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</si>
  <si>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</si>
  <si>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</si>
  <si>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</si>
  <si>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</si>
  <si>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</si>
  <si>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</si>
  <si>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</si>
  <si>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</si>
  <si>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</si>
  <si>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</si>
  <si>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</si>
  <si>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</si>
  <si>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</si>
  <si>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</si>
  <si>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</si>
  <si>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</si>
  <si>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</si>
  <si>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</si>
  <si>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</si>
  <si>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</si>
  <si>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</si>
  <si>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</si>
  <si>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</si>
  <si>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</si>
  <si>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</si>
  <si>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</si>
  <si>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</si>
  <si>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</si>
  <si>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</si>
  <si>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</si>
  <si>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</si>
  <si>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</si>
  <si>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</si>
  <si>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</si>
  <si>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</si>
  <si>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</si>
  <si>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</si>
  <si>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</si>
  <si>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</si>
  <si>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</si>
  <si>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</si>
  <si>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</si>
  <si>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</si>
  <si>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</si>
  <si>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</si>
  <si>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</si>
  <si>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</si>
  <si>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</si>
  <si>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</si>
  <si>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</si>
  <si>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</si>
  <si>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</si>
  <si>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</si>
  <si>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</si>
  <si>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</si>
  <si>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</si>
  <si>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</si>
  <si>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</si>
  <si>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</si>
  <si>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</si>
  <si>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</si>
  <si>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</si>
  <si>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</si>
  <si>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</si>
  <si>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</si>
  <si>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</si>
  <si>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</si>
  <si>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</si>
  <si>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</si>
  <si>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</si>
  <si>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</si>
  <si>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</si>
  <si>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</si>
  <si>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</si>
  <si>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</si>
  <si>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</si>
  <si>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</si>
  <si>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</si>
  <si>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</si>
  <si>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</si>
  <si>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</si>
  <si>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</si>
  <si>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</si>
  <si>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</si>
  <si>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</si>
  <si>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</si>
  <si>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</si>
  <si>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</si>
  <si>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</si>
  <si>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</si>
  <si>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</si>
  <si>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</si>
  <si>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</si>
  <si>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</si>
  <si>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</si>
  <si>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</si>
  <si>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</si>
  <si>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</si>
  <si>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</si>
  <si>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</si>
  <si>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</si>
  <si>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</si>
  <si>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</si>
  <si>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</si>
  <si>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</si>
  <si>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</si>
  <si>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</si>
  <si>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</si>
  <si>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</si>
  <si>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</si>
  <si>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</si>
  <si>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</si>
  <si>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</si>
  <si>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</si>
  <si>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</si>
  <si>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</si>
  <si>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</si>
  <si>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</si>
  <si>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</si>
  <si>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</si>
  <si>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</si>
  <si>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</si>
  <si>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</si>
  <si>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</si>
  <si>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</si>
  <si>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</si>
  <si>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</si>
  <si>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</si>
  <si>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</si>
  <si>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</si>
  <si>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</si>
  <si>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</si>
  <si>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</si>
  <si>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</si>
  <si>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</si>
  <si>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</si>
  <si>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</si>
  <si>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</si>
  <si>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</si>
  <si>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</si>
  <si>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</si>
  <si>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</si>
  <si>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</si>
  <si>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</si>
  <si>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</si>
  <si>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</si>
  <si>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</si>
  <si>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</si>
  <si>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</si>
  <si>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</si>
  <si>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</si>
  <si>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</si>
  <si>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</si>
  <si>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</si>
  <si>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</si>
  <si>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</si>
  <si>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</si>
  <si>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</si>
  <si>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</si>
  <si>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</si>
  <si>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</si>
  <si>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</si>
  <si>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</si>
  <si>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</si>
  <si>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</si>
  <si>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</si>
  <si>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</si>
  <si>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</si>
  <si>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</si>
  <si>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</si>
  <si>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</si>
  <si>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</si>
  <si>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</si>
  <si>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</si>
  <si>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</si>
  <si>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</si>
  <si>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</si>
  <si>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</si>
  <si>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</si>
  <si>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</si>
  <si>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</si>
  <si>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</si>
  <si>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</si>
  <si>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</si>
  <si>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</si>
  <si>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</si>
  <si>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</si>
  <si>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</si>
  <si>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</si>
  <si>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</si>
  <si>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</si>
  <si>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</si>
  <si>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</si>
  <si>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</si>
  <si>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</si>
  <si>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</si>
  <si>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</si>
  <si>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</si>
  <si>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</si>
  <si>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</si>
  <si>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</si>
  <si>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</si>
  <si>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</si>
  <si>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</si>
  <si>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</si>
  <si>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</si>
  <si>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</si>
  <si>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</si>
  <si>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</si>
  <si>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</si>
  <si>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</si>
  <si>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</si>
  <si>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</si>
  <si>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</si>
  <si>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</si>
  <si>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</si>
  <si>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</si>
  <si>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</si>
  <si>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</si>
  <si>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</si>
  <si>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</si>
  <si>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</si>
  <si>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</si>
  <si>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</si>
  <si>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</si>
  <si>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</si>
  <si>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</si>
  <si>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</si>
  <si>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</si>
  <si>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</si>
  <si>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</si>
  <si>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</si>
  <si>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</si>
  <si>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</si>
  <si>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</si>
  <si>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</si>
  <si>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</si>
  <si>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</si>
  <si>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</si>
  <si>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</si>
  <si>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</si>
  <si>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</si>
  <si>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</si>
  <si>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</si>
  <si>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</si>
  <si>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</si>
  <si>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</si>
  <si>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</si>
  <si>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</si>
  <si>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</si>
  <si>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</si>
  <si>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</si>
  <si>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</si>
  <si>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</si>
  <si>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</si>
  <si>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</si>
  <si>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</si>
  <si>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</si>
  <si>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</si>
  <si>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</si>
  <si>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</si>
  <si>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</si>
  <si>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</si>
  <si>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</si>
  <si>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</si>
  <si>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</si>
  <si>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</si>
  <si>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</si>
  <si>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</si>
  <si>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</si>
  <si>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</si>
  <si>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</si>
  <si>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</si>
  <si>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</si>
  <si>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</si>
  <si>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</si>
  <si>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</si>
  <si>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</si>
  <si>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</si>
  <si>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</si>
  <si>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</si>
  <si>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</si>
  <si>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</si>
  <si>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</si>
  <si>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</si>
  <si>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</si>
  <si>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</si>
  <si>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</si>
  <si>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</si>
  <si>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</si>
  <si>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</si>
  <si>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</si>
  <si>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</si>
  <si>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</si>
  <si>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</si>
  <si>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</si>
  <si>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</si>
  <si>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</si>
  <si>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</si>
  <si>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</si>
  <si>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</si>
  <si>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</si>
  <si>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</si>
  <si>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</si>
  <si>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</si>
  <si>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</si>
  <si>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</si>
  <si>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</si>
  <si>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</si>
  <si>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</si>
  <si>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</si>
  <si>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</si>
  <si>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</si>
  <si>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</si>
  <si>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</si>
  <si>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</si>
  <si>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</si>
  <si>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</si>
  <si>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</si>
  <si>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</si>
  <si>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</si>
  <si>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</si>
  <si>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</si>
  <si>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</si>
  <si>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</si>
  <si>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</si>
  <si>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</si>
  <si>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</si>
  <si>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</si>
  <si>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</si>
  <si>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</si>
  <si>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</si>
  <si>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</si>
  <si>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</si>
  <si>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</si>
  <si>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</si>
  <si>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</si>
  <si>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</si>
  <si>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</si>
  <si>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</si>
  <si>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</si>
  <si>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</si>
  <si>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</si>
  <si>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</si>
  <si>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</si>
  <si>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</si>
  <si>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</si>
  <si>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</si>
  <si>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</si>
  <si>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</si>
  <si>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</si>
  <si>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</si>
  <si>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</si>
  <si>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</si>
  <si>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</si>
  <si>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</si>
  <si>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</si>
  <si>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</si>
  <si>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</si>
  <si>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</si>
  <si>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</si>
  <si>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</si>
  <si>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</si>
  <si>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</si>
  <si>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</si>
  <si>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</si>
  <si>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</si>
  <si>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</si>
  <si>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</si>
  <si>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</si>
  <si>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</si>
  <si>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</si>
  <si>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</si>
  <si>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</si>
  <si>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</si>
  <si>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</si>
  <si>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</si>
  <si>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</si>
  <si>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</si>
  <si>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</si>
  <si>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</si>
  <si>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</si>
  <si>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</si>
  <si>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</si>
  <si>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</si>
  <si>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</si>
  <si>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</si>
  <si>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</si>
  <si>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</si>
  <si>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</si>
  <si>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</si>
  <si>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</si>
  <si>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</si>
  <si>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</si>
  <si>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</si>
  <si>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</si>
  <si>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</si>
  <si>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</si>
  <si>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</si>
  <si>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</si>
  <si>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</si>
  <si>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</si>
  <si>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</si>
  <si>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</si>
  <si>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</si>
  <si>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</si>
  <si>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</si>
  <si>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</si>
  <si>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</si>
  <si>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</si>
  <si>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</si>
  <si>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</si>
  <si>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</si>
  <si>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</si>
  <si>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</si>
  <si>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</si>
  <si>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</si>
  <si>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</si>
  <si>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</si>
  <si>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</si>
  <si>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</si>
  <si>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</si>
  <si>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</si>
  <si>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</si>
  <si>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</si>
  <si>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</si>
  <si>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</si>
  <si>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</si>
  <si>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</si>
  <si>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</si>
  <si>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</si>
  <si>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</si>
  <si>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</si>
  <si>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</si>
  <si>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</si>
  <si>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</si>
  <si>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</si>
  <si>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</si>
  <si>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</si>
  <si>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</si>
  <si>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</si>
  <si>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</si>
  <si>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</si>
  <si>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</si>
  <si>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</si>
  <si>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</si>
  <si>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</si>
  <si>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</si>
  <si>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</si>
  <si>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</si>
  <si>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</si>
  <si>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</si>
  <si>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</si>
  <si>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</si>
  <si>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</si>
  <si>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</si>
  <si>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</si>
  <si>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</si>
  <si>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</si>
  <si>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</si>
  <si>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</si>
  <si>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</si>
  <si>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</si>
  <si>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</si>
  <si>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</si>
  <si>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</si>
  <si>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</si>
  <si>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</si>
  <si>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</si>
  <si>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</si>
  <si>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</si>
  <si>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</si>
  <si>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</si>
  <si>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</si>
  <si>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</si>
  <si>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</si>
  <si>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</si>
  <si>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</si>
  <si>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</si>
  <si>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</si>
  <si>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</si>
  <si>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</si>
  <si>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</si>
  <si>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</si>
  <si>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</si>
  <si>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</si>
  <si>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</si>
  <si>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</si>
  <si>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</si>
  <si>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</si>
  <si>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</si>
  <si>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</si>
  <si>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</si>
  <si>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</si>
  <si>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</si>
  <si>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</si>
  <si>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</si>
  <si>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</si>
  <si>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</si>
  <si>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</si>
  <si>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</si>
  <si>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</si>
  <si>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</si>
  <si>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</si>
  <si>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</si>
  <si>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</si>
  <si>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</si>
  <si>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</si>
  <si>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</si>
  <si>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</si>
  <si>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</si>
  <si>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</si>
  <si>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</si>
  <si>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</si>
  <si>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</si>
  <si>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</si>
  <si>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</si>
  <si>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</si>
  <si>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</si>
  <si>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</si>
  <si>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</si>
  <si>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</si>
  <si>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</si>
  <si>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</si>
  <si>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</si>
  <si>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</si>
  <si>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</si>
  <si>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</si>
  <si>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</si>
  <si>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</si>
  <si>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</si>
  <si>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</si>
  <si>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</si>
  <si>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</si>
  <si>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</si>
  <si>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</si>
  <si>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</si>
  <si>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</si>
  <si>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</si>
  <si>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</si>
  <si>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</si>
  <si>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</si>
  <si>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</si>
  <si>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</si>
  <si>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</si>
  <si>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</si>
  <si>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</si>
  <si>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</si>
  <si>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</si>
  <si>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</si>
  <si>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</si>
  <si>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</si>
  <si>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</si>
  <si>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</si>
  <si>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</si>
  <si>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</si>
  <si>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</si>
  <si>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</si>
  <si>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</si>
  <si>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</si>
  <si>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</si>
  <si>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</si>
  <si>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</si>
  <si>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</si>
  <si>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</si>
  <si>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</si>
  <si>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</si>
  <si>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</si>
  <si>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</si>
  <si>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</si>
  <si>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</si>
  <si>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</si>
  <si>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</si>
  <si>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</si>
  <si>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</si>
  <si>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</si>
  <si>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</si>
  <si>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</si>
  <si>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</si>
  <si>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</si>
  <si>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</si>
  <si>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</si>
  <si>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</si>
  <si>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</si>
  <si>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</si>
  <si>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</si>
  <si>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</si>
  <si>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</si>
  <si>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</si>
  <si>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</si>
  <si>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</si>
  <si>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</si>
  <si>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</si>
  <si>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</si>
  <si>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</si>
  <si>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</si>
  <si>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</si>
  <si>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</si>
  <si>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</si>
  <si>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</si>
  <si>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</si>
  <si>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</si>
  <si>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</si>
  <si>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</si>
  <si>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</si>
  <si>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</si>
  <si>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</si>
  <si>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</si>
  <si>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</si>
  <si>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</si>
  <si>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</si>
  <si>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</si>
  <si>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</si>
  <si>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</si>
  <si>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</si>
  <si>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</si>
  <si>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</si>
  <si>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</si>
  <si>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</si>
  <si>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</si>
  <si>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</si>
  <si>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</si>
  <si>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</si>
  <si>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</si>
  <si>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</si>
  <si>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</si>
  <si>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</si>
  <si>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</si>
  <si>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</si>
  <si>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</si>
  <si>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</si>
  <si>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</si>
  <si>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</si>
  <si>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</si>
  <si>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</si>
  <si>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</si>
  <si>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</si>
  <si>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</si>
  <si>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</si>
  <si>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</si>
  <si>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</si>
  <si>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</si>
  <si>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</si>
  <si>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</si>
  <si>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</si>
  <si>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</si>
  <si>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</si>
  <si>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</si>
  <si>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</si>
  <si>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</si>
  <si>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</si>
  <si>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</si>
  <si>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</si>
  <si>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</si>
  <si>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</si>
  <si>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</si>
  <si>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</si>
  <si>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</si>
  <si>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</si>
  <si>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</si>
  <si>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</si>
  <si>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</si>
  <si>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</si>
  <si>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</si>
  <si>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</si>
  <si>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</si>
  <si>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</si>
  <si>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</si>
  <si>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</si>
  <si>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</si>
  <si>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</si>
  <si>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</si>
  <si>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</si>
  <si>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</si>
  <si>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</si>
  <si>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</si>
  <si>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</si>
  <si>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</si>
  <si>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</si>
  <si>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</si>
  <si>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</si>
  <si>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</si>
  <si>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</si>
  <si>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</si>
  <si>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</si>
  <si>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</si>
  <si>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</si>
  <si>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</si>
  <si>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</si>
  <si>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</si>
  <si>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</si>
  <si>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</si>
  <si>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</si>
  <si>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</si>
  <si>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</si>
  <si>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</si>
  <si>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</si>
  <si>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</si>
  <si>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</si>
  <si>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</si>
  <si>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</si>
  <si>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</si>
  <si>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</si>
  <si>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</si>
  <si>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</si>
  <si>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</si>
  <si>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</si>
  <si>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</si>
  <si>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</si>
  <si>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</si>
  <si>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</si>
  <si>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</si>
  <si>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</si>
  <si>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</si>
  <si>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</si>
  <si>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</si>
  <si>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</si>
  <si>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</si>
  <si>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</si>
  <si>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</si>
  <si>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</si>
  <si>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</si>
  <si>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</si>
  <si>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</si>
  <si>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</si>
  <si>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</si>
  <si>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</si>
  <si>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</si>
  <si>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</si>
  <si>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</si>
  <si>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</si>
  <si>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</si>
  <si>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</si>
  <si>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</si>
  <si>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</si>
  <si>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</si>
  <si>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</si>
  <si>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</si>
  <si>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</si>
  <si>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</si>
  <si>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</si>
  <si>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</si>
  <si>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</si>
  <si>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</si>
  <si>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</si>
  <si>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</si>
  <si>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</si>
  <si>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</si>
  <si>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</si>
  <si>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</si>
  <si>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</si>
  <si>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</si>
  <si>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</si>
  <si>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</si>
  <si>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</si>
  <si>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</si>
  <si>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</si>
  <si>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</si>
  <si>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</si>
  <si>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</si>
  <si>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</si>
  <si>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</si>
  <si>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</si>
  <si>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</si>
  <si>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</si>
  <si>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</si>
  <si>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</si>
  <si>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</si>
  <si>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</si>
  <si>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</si>
  <si>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</si>
  <si>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</si>
  <si>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</si>
  <si>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</si>
  <si>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</si>
  <si>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</si>
  <si>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</si>
  <si>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</si>
  <si>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</si>
  <si>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</si>
  <si>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</si>
  <si>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</si>
  <si>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</si>
  <si>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</si>
  <si>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</si>
  <si>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</si>
  <si>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</si>
  <si>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</si>
  <si>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</si>
  <si>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</si>
  <si>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</si>
  <si>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</si>
  <si>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</si>
  <si>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</si>
  <si>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</si>
  <si>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</si>
  <si>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</si>
  <si>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</si>
  <si>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</si>
  <si>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</si>
  <si>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</si>
  <si>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</si>
  <si>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</si>
  <si>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</si>
  <si>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</si>
  <si>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</si>
  <si>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</si>
  <si>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</si>
  <si>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</si>
  <si>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</si>
  <si>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</si>
  <si>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</si>
  <si>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</si>
  <si>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</si>
  <si>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</si>
  <si>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</si>
  <si>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</si>
  <si>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</si>
  <si>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</si>
  <si>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</si>
  <si>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</si>
  <si>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</si>
  <si>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</si>
  <si>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</si>
  <si>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</si>
  <si>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</si>
  <si>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</si>
  <si>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</si>
  <si>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</si>
  <si>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</si>
  <si>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</si>
  <si>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</si>
  <si>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</si>
  <si>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</si>
  <si>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</si>
  <si>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</si>
  <si>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</si>
  <si>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</si>
  <si>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</si>
  <si>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</si>
  <si>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</si>
  <si>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</si>
  <si>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</si>
  <si>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</si>
  <si>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</si>
  <si>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</si>
  <si>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</si>
  <si>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</si>
  <si>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</si>
  <si>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</si>
  <si>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</si>
  <si>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</si>
  <si>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</si>
  <si>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</si>
  <si>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</si>
  <si>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</si>
  <si>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</si>
  <si>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</si>
  <si>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</si>
  <si>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</si>
  <si>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</si>
  <si>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</si>
  <si>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</si>
  <si>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</si>
  <si>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</si>
  <si>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</si>
  <si>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</si>
  <si>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</si>
  <si>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</si>
  <si>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</si>
  <si>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</si>
  <si>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</si>
  <si>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</si>
  <si>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</si>
  <si>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</si>
  <si>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</si>
  <si>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</si>
  <si>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</si>
  <si>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</si>
  <si>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</si>
  <si>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</si>
  <si>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</si>
  <si>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</si>
  <si>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</si>
  <si>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</si>
  <si>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</si>
  <si>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</si>
  <si>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</si>
  <si>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</si>
  <si>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</si>
  <si>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</si>
  <si>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</si>
  <si>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</si>
  <si>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</si>
  <si>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</si>
  <si>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</si>
  <si>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</si>
  <si>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</si>
  <si>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</si>
  <si>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</si>
  <si>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</si>
  <si>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</si>
  <si>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</si>
  <si>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</si>
  <si>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</si>
  <si>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</si>
  <si>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</si>
  <si>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</si>
  <si>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</si>
  <si>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</si>
  <si>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</si>
  <si>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</si>
  <si>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</si>
  <si>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</si>
  <si>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</si>
  <si>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</si>
  <si>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</si>
  <si>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</si>
  <si>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</si>
  <si>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</si>
  <si>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</si>
  <si>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</si>
  <si>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</si>
  <si>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</si>
  <si>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</si>
  <si>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</si>
  <si>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</si>
  <si>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</si>
  <si>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</si>
  <si>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</si>
  <si>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</si>
  <si>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</si>
  <si>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</si>
  <si>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</si>
  <si>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</si>
  <si>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</si>
  <si>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</si>
  <si>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</si>
  <si>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</si>
  <si>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</si>
  <si>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</si>
  <si>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</si>
  <si>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</si>
  <si>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</si>
  <si>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</si>
  <si>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</si>
  <si>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</si>
  <si>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</si>
  <si>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</si>
  <si>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</si>
  <si>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</si>
  <si>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</si>
  <si>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</si>
  <si>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</si>
  <si>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</si>
  <si>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</si>
  <si>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</si>
  <si>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</si>
  <si>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</si>
  <si>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</si>
  <si>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</si>
  <si>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</si>
  <si>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</si>
  <si>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</si>
  <si>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</si>
  <si>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</si>
  <si>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</si>
  <si>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</si>
  <si>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</si>
  <si>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</si>
  <si>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</si>
  <si>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</si>
  <si>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</si>
  <si>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</si>
  <si>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</si>
  <si>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</si>
  <si>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</si>
  <si>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</si>
  <si>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</si>
  <si>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</si>
  <si>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</si>
  <si>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</si>
  <si>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</si>
  <si>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</si>
  <si>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</si>
  <si>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</si>
  <si>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</si>
  <si>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</si>
  <si>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</si>
  <si>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</si>
  <si>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</si>
  <si>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</si>
  <si>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</si>
  <si>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</si>
  <si>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</si>
  <si>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</si>
  <si>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</si>
  <si>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</si>
  <si>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</si>
  <si>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</si>
  <si>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</si>
  <si>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</si>
  <si>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</si>
  <si>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</si>
  <si>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</si>
  <si>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</si>
  <si>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</si>
  <si>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</si>
  <si>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</si>
  <si>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</si>
  <si>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</si>
  <si>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</si>
  <si>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</si>
  <si>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</si>
  <si>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</si>
  <si>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</si>
  <si>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</si>
  <si>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</si>
  <si>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</si>
  <si>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</si>
  <si>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</si>
  <si>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</si>
  <si>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</si>
  <si>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</si>
  <si>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</si>
  <si>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</si>
  <si>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</si>
  <si>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</si>
  <si>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</si>
  <si>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</si>
  <si>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</si>
  <si>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</si>
  <si>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</si>
  <si>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</si>
  <si>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</si>
  <si>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</si>
  <si>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</si>
  <si>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</si>
  <si>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</si>
  <si>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</si>
  <si>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</si>
  <si>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</si>
  <si>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</si>
  <si>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</si>
  <si>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</si>
  <si>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</si>
  <si>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</si>
  <si>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</si>
  <si>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</si>
  <si>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</si>
  <si>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</si>
  <si>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</si>
  <si>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</si>
  <si>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</si>
  <si>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</si>
  <si>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</si>
  <si>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</si>
  <si>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</si>
  <si>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</si>
  <si>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</si>
  <si>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</si>
  <si>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</si>
  <si>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</si>
  <si>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</si>
  <si>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</si>
  <si>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</si>
  <si>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</si>
  <si>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</si>
  <si>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</si>
  <si>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</si>
  <si>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</si>
  <si>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</si>
  <si>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</si>
  <si>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</si>
  <si>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</si>
  <si>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</si>
  <si>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</si>
  <si>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</si>
  <si>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</si>
  <si>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</si>
  <si>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</si>
  <si>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</si>
  <si>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</si>
  <si>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</si>
  <si>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</si>
  <si>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</si>
  <si>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</si>
  <si>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</si>
  <si>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</si>
  <si>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</si>
  <si>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</si>
  <si>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</si>
  <si>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</si>
  <si>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</si>
  <si>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</si>
  <si>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</si>
  <si>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</si>
  <si>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</si>
  <si>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</si>
  <si>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</si>
  <si>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</si>
  <si>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</si>
  <si>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</si>
  <si>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</si>
  <si>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</si>
  <si>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</si>
  <si>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</si>
  <si>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</si>
  <si>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</si>
  <si>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</si>
  <si>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</si>
  <si>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</si>
  <si>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</si>
  <si>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</si>
  <si>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</si>
  <si>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</si>
  <si>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</si>
  <si>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</si>
  <si>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</si>
  <si>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</si>
  <si>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</si>
  <si>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</si>
  <si>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</si>
  <si>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</si>
  <si>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</si>
  <si>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</si>
  <si>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</si>
  <si>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</si>
  <si>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</si>
  <si>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</si>
  <si>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</si>
  <si>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</si>
  <si>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</si>
  <si>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</si>
  <si>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</si>
  <si>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</si>
  <si>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</si>
  <si>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</si>
  <si>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</si>
  <si>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</si>
  <si>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</si>
  <si>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</si>
  <si>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</si>
  <si>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</si>
  <si>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</si>
  <si>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</si>
  <si>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</si>
  <si>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</si>
  <si>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</si>
  <si>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</si>
  <si>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</si>
  <si>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</si>
  <si>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</si>
  <si>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</si>
  <si>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</si>
  <si>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</si>
  <si>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</si>
  <si>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</si>
  <si>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</si>
  <si>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</si>
  <si>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</si>
  <si>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</si>
  <si>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</si>
  <si>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</si>
  <si>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</si>
  <si>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</si>
  <si>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</si>
  <si>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</si>
  <si>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</si>
  <si>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</si>
  <si>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</si>
  <si>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</si>
  <si>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</si>
  <si>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</si>
  <si>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</si>
  <si>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</si>
  <si>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</si>
  <si>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</si>
  <si>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</si>
  <si>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</si>
  <si>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</si>
  <si>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</si>
  <si>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</si>
  <si>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</si>
  <si>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</si>
  <si>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</si>
  <si>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</si>
  <si>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</si>
  <si>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</si>
  <si>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</si>
  <si>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</si>
  <si>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</si>
  <si>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</si>
  <si>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</si>
  <si>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</si>
  <si>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</si>
  <si>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</si>
  <si>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</si>
  <si>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</si>
  <si>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</si>
  <si>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</si>
  <si>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</si>
  <si>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</si>
  <si>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</si>
  <si>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</si>
  <si>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</si>
  <si>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</si>
  <si>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</si>
  <si>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</si>
  <si>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</si>
  <si>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</si>
  <si>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</si>
  <si>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</si>
  <si>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</si>
  <si>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</si>
  <si>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</si>
  <si>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</si>
  <si>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</si>
  <si>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</si>
  <si>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</si>
  <si>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</si>
  <si>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</si>
  <si>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</si>
  <si>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</si>
  <si>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</si>
  <si>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</si>
  <si>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</si>
  <si>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</si>
  <si>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</si>
  <si>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</si>
  <si>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</si>
  <si>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</si>
  <si>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</si>
  <si>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</si>
  <si>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</si>
  <si>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</si>
  <si>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</si>
  <si>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</si>
  <si>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</si>
  <si>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</si>
  <si>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</si>
  <si>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</si>
  <si>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</si>
  <si>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</si>
  <si>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</si>
  <si>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</si>
  <si>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</si>
  <si>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</si>
  <si>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</si>
  <si>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</si>
  <si>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</si>
  <si>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</si>
  <si>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</si>
  <si>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</si>
  <si>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</si>
  <si>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</si>
  <si>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</si>
  <si>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</si>
  <si>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</si>
  <si>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</si>
  <si>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</si>
  <si>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</si>
  <si>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</si>
  <si>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</si>
  <si>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</si>
  <si>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</si>
  <si>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</si>
  <si>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</si>
  <si>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</si>
  <si>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</si>
  <si>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</si>
  <si>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</si>
  <si>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</si>
  <si>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</si>
  <si>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</si>
  <si>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</si>
  <si>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</si>
  <si>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</si>
  <si>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</si>
  <si>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</si>
  <si>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</si>
  <si>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</si>
  <si>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</si>
  <si>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</si>
  <si>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</si>
  <si>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</si>
  <si>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</si>
  <si>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</si>
  <si>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</si>
  <si>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</si>
  <si>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</si>
  <si>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</si>
  <si>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</si>
  <si>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</si>
  <si>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</si>
  <si>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</si>
  <si>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</si>
  <si>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</si>
  <si>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</si>
  <si>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</si>
  <si>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</si>
  <si>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</si>
  <si>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</si>
  <si>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</si>
  <si>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</si>
  <si>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</si>
  <si>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</si>
  <si>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</si>
  <si>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</si>
  <si>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</si>
  <si>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</si>
  <si>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</si>
  <si>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</si>
  <si>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</si>
  <si>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</si>
  <si>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</si>
  <si>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</si>
  <si>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</si>
  <si>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</si>
  <si>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</si>
  <si>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</si>
  <si>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</si>
  <si>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</si>
  <si>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</si>
  <si>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</si>
  <si>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</si>
  <si>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</si>
  <si>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</si>
  <si>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</si>
  <si>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</si>
  <si>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</si>
  <si>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</si>
  <si>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</si>
  <si>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</si>
  <si>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</si>
  <si>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</si>
  <si>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</si>
  <si>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</si>
  <si>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</si>
  <si>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</si>
  <si>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</si>
  <si>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</si>
  <si>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</si>
  <si>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</si>
  <si>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</si>
  <si>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</si>
  <si>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</si>
  <si>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</si>
  <si>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</si>
  <si>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</si>
  <si>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</si>
  <si>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</si>
  <si>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</si>
  <si>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</si>
  <si>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</si>
  <si>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</si>
  <si>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</si>
  <si>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</si>
  <si>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</si>
  <si>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</si>
  <si>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</si>
  <si>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</si>
  <si>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</si>
  <si>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</si>
  <si>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</si>
  <si>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</si>
  <si>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</si>
  <si>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</si>
  <si>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</si>
  <si>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</si>
  <si>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</si>
  <si>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</si>
  <si>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</si>
  <si>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</si>
  <si>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</si>
  <si>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</si>
  <si>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</si>
  <si>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</si>
  <si>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</si>
  <si>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</si>
  <si>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</si>
  <si>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</si>
  <si>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</si>
  <si>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</si>
  <si>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</si>
  <si>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</si>
  <si>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</si>
  <si>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</si>
  <si>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</si>
  <si>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</si>
  <si>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</si>
  <si>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</si>
  <si>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</si>
  <si>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</si>
  <si>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</si>
  <si>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</si>
  <si>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</si>
  <si>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</si>
  <si>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</si>
  <si>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</si>
  <si>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</si>
  <si>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</si>
  <si>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</si>
  <si>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</si>
  <si>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</si>
  <si>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</si>
  <si>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</si>
  <si>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</si>
  <si>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</si>
  <si>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</si>
  <si>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</si>
  <si>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</si>
  <si>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</si>
  <si>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</si>
  <si>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</si>
  <si>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</si>
  <si>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</si>
  <si>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</si>
  <si>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</si>
  <si>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</si>
  <si>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</si>
  <si>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</si>
  <si>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</si>
  <si>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</si>
  <si>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</si>
  <si>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</si>
  <si>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</si>
  <si>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</si>
  <si>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</si>
  <si>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</si>
  <si>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</si>
  <si>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</si>
  <si>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</si>
  <si>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</si>
  <si>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</si>
  <si>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</si>
  <si>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</si>
  <si>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</si>
  <si>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</si>
  <si>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</si>
  <si>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</si>
  <si>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</si>
  <si>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</si>
  <si>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</si>
  <si>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</si>
  <si>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</si>
  <si>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</si>
  <si>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</si>
  <si>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</si>
  <si>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</si>
  <si>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</si>
  <si>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</si>
  <si>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</si>
  <si>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</si>
  <si>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</si>
  <si>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</si>
  <si>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</si>
  <si>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</si>
  <si>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</si>
  <si>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</si>
  <si>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</si>
  <si>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</si>
  <si>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</si>
  <si>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</si>
  <si>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</si>
  <si>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</si>
  <si>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</si>
  <si>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</si>
  <si>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</si>
  <si>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</si>
  <si>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</si>
  <si>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</si>
  <si>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</si>
  <si>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</si>
  <si>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</si>
  <si>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</si>
  <si>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</si>
  <si>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</si>
  <si>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</si>
  <si>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</si>
  <si>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</si>
  <si>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</si>
  <si>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</si>
  <si>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</si>
  <si>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</si>
  <si>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</si>
  <si>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</si>
  <si>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</si>
  <si>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</si>
  <si>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</si>
  <si>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</si>
  <si>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</si>
  <si>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</si>
  <si>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</si>
  <si>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</si>
  <si>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</si>
  <si>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</si>
  <si>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</si>
  <si>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</si>
  <si>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</si>
  <si>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</si>
  <si>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</si>
  <si>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</si>
  <si>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</si>
  <si>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</si>
  <si>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</si>
  <si>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</si>
  <si>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</si>
  <si>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</si>
  <si>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</si>
  <si>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</si>
  <si>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</si>
  <si>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</si>
  <si>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</si>
  <si>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</si>
  <si>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</si>
  <si>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</si>
  <si>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</si>
  <si>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</si>
  <si>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</si>
  <si>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</si>
  <si>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</si>
  <si>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</si>
  <si>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</si>
  <si>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</si>
  <si>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</si>
  <si>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</si>
  <si>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</si>
  <si>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</si>
  <si>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</si>
  <si>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</si>
  <si>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</si>
  <si>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</si>
  <si>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</si>
  <si>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</si>
  <si>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</si>
  <si>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</si>
  <si>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</si>
  <si>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</si>
  <si>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</si>
  <si>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</si>
  <si>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</si>
  <si>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</si>
  <si>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</si>
  <si>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</si>
  <si>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</si>
  <si>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</si>
  <si>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</si>
  <si>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</si>
  <si>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</si>
  <si>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</si>
  <si>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</si>
  <si>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</si>
  <si>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</si>
  <si>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</si>
  <si>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</si>
  <si>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</si>
  <si>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</si>
  <si>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</si>
  <si>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</si>
  <si>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</si>
  <si>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</si>
  <si>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</si>
  <si>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</si>
  <si>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</si>
  <si>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</si>
  <si>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</si>
  <si>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</si>
  <si>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</si>
  <si>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</si>
  <si>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</si>
  <si>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</si>
  <si>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</si>
  <si>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</si>
  <si>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</si>
  <si>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</si>
  <si>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</si>
  <si>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</si>
  <si>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</si>
  <si>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</si>
  <si>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</si>
  <si>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</si>
  <si>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</si>
  <si>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</si>
  <si>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</si>
  <si>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</si>
  <si>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</si>
  <si>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</si>
  <si>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</si>
  <si>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</si>
  <si>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</si>
  <si>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</si>
  <si>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</si>
  <si>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</si>
  <si>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</si>
  <si>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</si>
  <si>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</si>
  <si>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</si>
  <si>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</si>
  <si>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</si>
  <si>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</si>
  <si>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</si>
  <si>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</si>
  <si>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</si>
  <si>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</si>
  <si>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</si>
  <si>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</si>
  <si>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</si>
  <si>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</si>
  <si>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</si>
  <si>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</si>
  <si>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</si>
  <si>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</si>
  <si>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</si>
  <si>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</si>
  <si>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</si>
  <si>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</si>
  <si>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</si>
  <si>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</si>
  <si>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</si>
  <si>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</si>
  <si>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</si>
  <si>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</si>
  <si>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</si>
  <si>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</si>
  <si>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</si>
  <si>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</si>
  <si>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</si>
  <si>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</si>
  <si>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</si>
  <si>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</si>
  <si>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</si>
  <si>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</si>
  <si>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</si>
  <si>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</si>
  <si>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</si>
  <si>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</si>
  <si>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</si>
  <si>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</si>
  <si>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</si>
  <si>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</si>
  <si>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</si>
  <si>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</si>
  <si>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</si>
  <si>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</si>
  <si>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</si>
  <si>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</si>
  <si>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</si>
  <si>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</si>
  <si>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</si>
  <si>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</si>
  <si>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</si>
  <si>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</si>
  <si>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</si>
  <si>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</si>
  <si>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</si>
  <si>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</si>
  <si>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</si>
  <si>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</si>
  <si>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</si>
  <si>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</si>
  <si>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</si>
  <si>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</si>
  <si>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</si>
  <si>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</si>
  <si>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</si>
  <si>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</si>
  <si>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</si>
  <si>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</si>
  <si>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</si>
  <si>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</si>
  <si>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</si>
  <si>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</si>
  <si>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</si>
  <si>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</si>
  <si>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</si>
  <si>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</si>
  <si>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</si>
  <si>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</si>
  <si>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</si>
  <si>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</si>
  <si>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</si>
  <si>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</si>
  <si>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</si>
  <si>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</si>
  <si>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</si>
  <si>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</si>
  <si>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</si>
  <si>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</si>
  <si>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</si>
  <si>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</si>
  <si>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</si>
  <si>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</si>
  <si>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</si>
  <si>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</si>
  <si>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</si>
  <si>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</si>
  <si>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</si>
  <si>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</si>
  <si>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</si>
  <si>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</si>
  <si>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</si>
  <si>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</si>
  <si>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</si>
  <si>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</si>
  <si>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</si>
  <si>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</si>
  <si>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</si>
  <si>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</si>
  <si>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</si>
  <si>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</si>
  <si>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</si>
  <si>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</si>
  <si>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</si>
  <si>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</si>
  <si>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</si>
  <si>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</si>
  <si>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</si>
  <si>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</si>
  <si>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</si>
  <si>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</si>
  <si>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</si>
  <si>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</si>
  <si>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</si>
  <si>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</si>
  <si>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</si>
  <si>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</si>
  <si>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</si>
  <si>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</si>
  <si>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</si>
  <si>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</si>
  <si>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</si>
  <si>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</si>
  <si>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</si>
  <si>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</si>
  <si>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</si>
  <si>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</si>
  <si>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</si>
  <si>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</si>
  <si>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</si>
  <si>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</si>
  <si>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</si>
  <si>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</si>
  <si>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</si>
  <si>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</si>
  <si>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</si>
  <si>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</si>
  <si>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</si>
  <si>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</si>
  <si>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</si>
  <si>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</si>
  <si>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</si>
  <si>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</si>
  <si>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</si>
  <si>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</si>
  <si>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</si>
  <si>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</si>
  <si>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</si>
  <si>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</si>
  <si>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</si>
  <si>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</si>
  <si>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</si>
  <si>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</si>
  <si>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</si>
  <si>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</si>
  <si>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</si>
  <si>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</si>
  <si>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</si>
  <si>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</si>
  <si>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</si>
  <si>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</si>
  <si>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</si>
  <si>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</si>
  <si>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</si>
  <si>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</si>
  <si>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</si>
  <si>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</si>
  <si>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</si>
  <si>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</si>
  <si>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</si>
  <si>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</si>
  <si>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</si>
  <si>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</si>
  <si>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</si>
  <si>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</si>
  <si>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</si>
  <si>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</si>
  <si>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</si>
  <si>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</si>
  <si>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</si>
  <si>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</si>
  <si>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</si>
  <si>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</si>
  <si>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</si>
  <si>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</si>
  <si>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</si>
  <si>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</si>
  <si>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</si>
  <si>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</si>
  <si>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</si>
  <si>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</si>
  <si>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</si>
  <si>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</si>
  <si>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</si>
  <si>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</si>
  <si>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</si>
  <si>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</si>
  <si>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</si>
  <si>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</si>
  <si>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</si>
  <si>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</si>
  <si>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</si>
  <si>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</si>
  <si>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</si>
  <si>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</si>
  <si>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</si>
  <si>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</si>
  <si>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</si>
  <si>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</si>
  <si>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</si>
  <si>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</si>
  <si>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</si>
  <si>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</si>
  <si>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</si>
  <si>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</si>
  <si>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</si>
  <si>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</si>
  <si>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</si>
  <si>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</si>
  <si>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</si>
  <si>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</si>
  <si>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</si>
  <si>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</si>
  <si>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</si>
  <si>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</si>
  <si>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</si>
  <si>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</si>
  <si>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</si>
  <si>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</si>
  <si>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</si>
  <si>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</si>
  <si>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</si>
  <si>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</si>
  <si>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</si>
  <si>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</si>
  <si>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</si>
  <si>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</si>
  <si>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</si>
  <si>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</si>
  <si>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</si>
  <si>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</si>
  <si>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</si>
  <si>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</si>
  <si>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</si>
  <si>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</si>
  <si>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</si>
  <si>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</si>
  <si>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</si>
  <si>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</si>
  <si>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</si>
  <si>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</si>
  <si>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</si>
  <si>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</si>
  <si>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</si>
  <si>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</si>
  <si>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</si>
  <si>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</si>
  <si>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</si>
  <si>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</si>
  <si>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</si>
  <si>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</si>
  <si>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</si>
  <si>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</si>
  <si>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</si>
  <si>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</si>
  <si>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</si>
  <si>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</si>
  <si>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</si>
  <si>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</si>
  <si>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</si>
  <si>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</si>
  <si>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</si>
  <si>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</si>
  <si>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</si>
  <si>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</si>
  <si>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</si>
  <si>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</si>
  <si>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</si>
  <si>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</si>
  <si>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</si>
  <si>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</si>
  <si>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</si>
  <si>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</si>
  <si>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</si>
  <si>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</si>
  <si>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</si>
  <si>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</si>
  <si>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</si>
  <si>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</si>
  <si>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</si>
  <si>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</si>
  <si>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</si>
  <si>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</si>
  <si>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</si>
  <si>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</si>
  <si>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</si>
  <si>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</si>
  <si>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</si>
  <si>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</si>
  <si>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</si>
  <si>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</si>
  <si>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</si>
  <si>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</si>
  <si>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</si>
  <si>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</si>
  <si>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</si>
  <si>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</si>
  <si>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</si>
  <si>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</si>
  <si>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</si>
  <si>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</si>
  <si>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</si>
  <si>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</si>
  <si>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</si>
  <si>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</si>
  <si>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</si>
  <si>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</si>
  <si>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</si>
  <si>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</si>
  <si>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</si>
  <si>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</si>
  <si>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</si>
  <si>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</si>
  <si>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</si>
  <si>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</si>
  <si>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</si>
  <si>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</si>
  <si>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</si>
  <si>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</si>
  <si>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</si>
  <si>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</si>
  <si>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</si>
  <si>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</si>
  <si>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</si>
  <si>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</si>
  <si>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</si>
  <si>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</si>
  <si>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</si>
  <si>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</si>
  <si>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</si>
  <si>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</si>
  <si>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</si>
  <si>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</si>
  <si>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</si>
  <si>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</si>
  <si>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</si>
  <si>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</si>
  <si>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</si>
  <si>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</si>
  <si>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</si>
  <si>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</si>
  <si>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</si>
  <si>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</si>
  <si>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</si>
  <si>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</si>
  <si>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</si>
  <si>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</si>
  <si>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</si>
  <si>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</si>
  <si>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</si>
  <si>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</si>
  <si>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</si>
  <si>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</si>
  <si>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</si>
  <si>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</si>
  <si>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</si>
  <si>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</si>
  <si>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</si>
  <si>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</si>
  <si>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</si>
  <si>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</si>
  <si>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</si>
  <si>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</si>
  <si>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</si>
  <si>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</si>
  <si>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</si>
  <si>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</si>
  <si>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</si>
  <si>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</si>
  <si>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</si>
  <si>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</si>
  <si>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</si>
  <si>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</si>
  <si>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</si>
  <si>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</si>
  <si>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</si>
  <si>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</si>
  <si>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</si>
  <si>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</si>
  <si>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</si>
  <si>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</si>
  <si>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</si>
  <si>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</si>
  <si>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</si>
  <si>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</si>
  <si>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</si>
  <si>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</si>
  <si>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</si>
  <si>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</si>
  <si>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</si>
  <si>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</si>
  <si>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</si>
  <si>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</si>
  <si>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</si>
  <si>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</si>
  <si>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</si>
  <si>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</si>
  <si>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</si>
  <si>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</si>
  <si>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</si>
  <si>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</si>
  <si>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</si>
  <si>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</si>
  <si>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</si>
  <si>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</si>
  <si>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</si>
  <si>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</si>
  <si>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</si>
  <si>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</si>
  <si>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</si>
  <si>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</si>
  <si>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</si>
  <si>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</si>
  <si>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</si>
  <si>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</si>
  <si>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</si>
  <si>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</si>
  <si>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</si>
  <si>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</si>
  <si>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</si>
  <si>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</si>
  <si>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</si>
  <si>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</si>
  <si>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</si>
  <si>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</si>
  <si>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</si>
  <si>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</si>
  <si>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</si>
  <si>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</si>
  <si>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</si>
  <si>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</si>
  <si>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</si>
  <si>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</si>
  <si>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</si>
  <si>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</si>
  <si>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</si>
  <si>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</si>
  <si>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</si>
  <si>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</si>
  <si>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</si>
  <si>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</si>
  <si>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</si>
  <si>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</si>
  <si>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</si>
  <si>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</si>
  <si>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</si>
  <si>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</si>
  <si>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</si>
  <si>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</si>
  <si>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</si>
  <si>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</si>
  <si>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</si>
  <si>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</si>
  <si>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</si>
  <si>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</si>
  <si>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</si>
  <si>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</si>
  <si>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</si>
  <si>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</si>
  <si>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</si>
  <si>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</si>
  <si>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</si>
  <si>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</si>
  <si>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</si>
  <si>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</si>
  <si>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</si>
  <si>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</si>
  <si>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</si>
  <si>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</si>
  <si>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</si>
  <si>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</si>
  <si>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</si>
  <si>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</si>
  <si>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</si>
  <si>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</si>
  <si>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</si>
  <si>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</si>
  <si>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</si>
  <si>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</si>
  <si>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</si>
  <si>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</si>
  <si>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</si>
  <si>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</si>
  <si>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</si>
  <si>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</si>
  <si>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</si>
  <si>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</si>
  <si>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</si>
  <si>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</si>
  <si>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</si>
  <si>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</si>
  <si>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</si>
  <si>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</si>
  <si>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</si>
  <si>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</si>
  <si>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</si>
  <si>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</si>
  <si>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</si>
  <si>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</si>
  <si>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</si>
  <si>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</si>
  <si>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</si>
  <si>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</si>
  <si>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</si>
  <si>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</si>
  <si>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</si>
  <si>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</si>
  <si>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</si>
  <si>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</si>
  <si>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</si>
  <si>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</si>
  <si>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</si>
  <si>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</si>
  <si>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</si>
  <si>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</si>
  <si>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</si>
  <si>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</si>
  <si>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</si>
  <si>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</si>
  <si>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</si>
  <si>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</si>
  <si>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</si>
  <si>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</si>
  <si>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</si>
  <si>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</si>
  <si>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</si>
  <si>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</si>
  <si>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</si>
  <si>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</si>
  <si>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</si>
  <si>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</si>
  <si>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</si>
  <si>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</si>
  <si>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</si>
  <si>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</si>
  <si>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</si>
  <si>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</si>
  <si>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</si>
  <si>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</si>
  <si>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</si>
  <si>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</si>
  <si>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</si>
  <si>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</si>
  <si>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</si>
  <si>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</si>
  <si>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</si>
  <si>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</si>
  <si>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</si>
  <si>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</si>
  <si>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</si>
  <si>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</si>
  <si>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</si>
  <si>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</si>
  <si>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</si>
  <si>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</si>
  <si>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</si>
  <si>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</si>
  <si>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</si>
  <si>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</si>
  <si>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</si>
  <si>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</si>
  <si>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</si>
  <si>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</si>
  <si>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</si>
  <si>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</si>
  <si>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</si>
  <si>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</si>
  <si>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</si>
  <si>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</si>
  <si>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</si>
  <si>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</si>
  <si>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</si>
  <si>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</si>
  <si>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</si>
  <si>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</si>
  <si>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</si>
  <si>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</si>
  <si>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</si>
  <si>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</si>
  <si>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</si>
  <si>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</si>
  <si>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</si>
  <si>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</si>
  <si>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</si>
  <si>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</si>
  <si>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</si>
  <si>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</si>
  <si>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</si>
  <si>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</si>
  <si>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</si>
  <si>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</si>
  <si>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</si>
  <si>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</si>
  <si>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</si>
  <si>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</si>
  <si>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</si>
  <si>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</si>
  <si>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</si>
  <si>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</si>
  <si>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</si>
  <si>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</si>
  <si>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</si>
  <si>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</si>
  <si>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</si>
  <si>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</si>
  <si>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</si>
  <si>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</si>
  <si>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</si>
  <si>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</si>
  <si>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</si>
  <si>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</si>
  <si>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</si>
  <si>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</si>
  <si>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</si>
  <si>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</si>
  <si>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</si>
  <si>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</si>
  <si>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</si>
  <si>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</si>
  <si>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</si>
  <si>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</si>
  <si>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</si>
  <si>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</si>
  <si>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</si>
  <si>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</si>
  <si>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</si>
  <si>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</si>
  <si>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</si>
  <si>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</si>
  <si>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</si>
  <si>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</si>
  <si>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</si>
  <si>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</si>
  <si>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</si>
  <si>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</si>
  <si>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</si>
  <si>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</si>
  <si>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</si>
  <si>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</si>
  <si>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</si>
  <si>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</si>
  <si>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</si>
  <si>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</si>
  <si>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</si>
  <si>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</si>
  <si>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</si>
  <si>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</si>
  <si>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</si>
  <si>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</si>
  <si>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</si>
  <si>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</si>
  <si>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</si>
  <si>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</si>
  <si>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</si>
  <si>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</si>
  <si>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</si>
  <si>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</si>
  <si>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</si>
  <si>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</si>
  <si>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</si>
  <si>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</si>
  <si>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</si>
  <si>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</si>
  <si>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</si>
  <si>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</si>
  <si>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</si>
  <si>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</si>
  <si>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</si>
  <si>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</si>
  <si>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</si>
  <si>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</si>
  <si>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</si>
  <si>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</si>
  <si>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</si>
  <si>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</si>
  <si>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</si>
  <si>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</si>
  <si>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</si>
  <si>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</si>
  <si>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</si>
  <si>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</si>
  <si>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</si>
  <si>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</si>
  <si>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</si>
  <si>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</si>
  <si>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</si>
  <si>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</si>
  <si>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</si>
  <si>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</si>
  <si>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</si>
  <si>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</si>
  <si>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</si>
  <si>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</si>
  <si>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</si>
  <si>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</si>
  <si>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</si>
  <si>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</si>
  <si>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</si>
  <si>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</si>
  <si>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</si>
  <si>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</si>
  <si>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</si>
  <si>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</si>
  <si>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</si>
  <si>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</si>
  <si>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</si>
  <si>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</si>
  <si>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</si>
  <si>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</si>
  <si>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</si>
  <si>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</si>
  <si>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</si>
  <si>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</si>
  <si>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</si>
  <si>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</si>
  <si>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</si>
  <si>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</si>
  <si>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</si>
  <si>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</si>
  <si>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</si>
  <si>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</si>
  <si>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</si>
  <si>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</si>
  <si>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</si>
  <si>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</si>
  <si>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</si>
  <si>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</si>
  <si>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</si>
  <si>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</si>
  <si>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</si>
  <si>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</si>
  <si>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</si>
  <si>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</si>
  <si>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</si>
  <si>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</si>
  <si>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</si>
  <si>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</si>
  <si>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</si>
  <si>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</si>
  <si>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</si>
  <si>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</si>
  <si>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</si>
  <si>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</si>
  <si>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</si>
  <si>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</si>
  <si>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</si>
  <si>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</si>
  <si>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</si>
  <si>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</si>
  <si>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</si>
  <si>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</si>
  <si>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</si>
  <si>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</si>
  <si>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</si>
  <si>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</si>
  <si>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</si>
  <si>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</si>
  <si>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</si>
  <si>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</si>
  <si>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</si>
  <si>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</si>
  <si>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</si>
  <si>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</si>
  <si>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</si>
  <si>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</si>
  <si>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</si>
  <si>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</si>
  <si>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</si>
  <si>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</si>
  <si>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</si>
  <si>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</si>
  <si>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</si>
  <si>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</si>
  <si>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</si>
  <si>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</si>
  <si>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</si>
  <si>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</si>
  <si>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</si>
  <si>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</si>
  <si>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</si>
  <si>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</si>
  <si>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</si>
  <si>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</si>
  <si>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</si>
  <si>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</si>
  <si>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</si>
  <si>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</si>
  <si>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</si>
  <si>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</si>
  <si>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</si>
  <si>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</si>
  <si>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</si>
  <si>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</si>
  <si>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</si>
  <si>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</si>
  <si>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</si>
  <si>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</si>
  <si>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</si>
  <si>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</si>
  <si>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</si>
  <si>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</si>
  <si>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</si>
  <si>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</si>
  <si>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</si>
  <si>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</si>
  <si>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</si>
  <si>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</si>
  <si>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</si>
  <si>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</si>
  <si>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</si>
  <si>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</si>
  <si>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</si>
  <si>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</si>
  <si>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</si>
  <si>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</si>
  <si>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</si>
  <si>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</si>
  <si>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</si>
  <si>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</si>
  <si>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</si>
  <si>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</si>
  <si>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</si>
  <si>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</si>
  <si>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</si>
  <si>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</si>
  <si>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</si>
  <si>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</si>
  <si>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</si>
  <si>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</si>
  <si>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</si>
  <si>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</si>
  <si>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</si>
  <si>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</si>
  <si>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</si>
  <si>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</si>
  <si>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</si>
  <si>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</si>
  <si>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</si>
  <si>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</si>
  <si>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</si>
  <si>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</si>
  <si>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</si>
  <si>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</si>
  <si>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</si>
  <si>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</si>
  <si>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</si>
  <si>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</si>
  <si>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</si>
  <si>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</si>
  <si>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</si>
  <si>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</si>
  <si>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</si>
  <si>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</si>
  <si>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</si>
  <si>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</si>
  <si>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</si>
  <si>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</si>
  <si>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</si>
  <si>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</si>
  <si>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</si>
  <si>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</si>
  <si>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</si>
  <si>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</si>
  <si>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</si>
  <si>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</si>
  <si>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</si>
  <si>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</si>
  <si>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</si>
  <si>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</si>
  <si>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</si>
  <si>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</si>
  <si>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</si>
  <si>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</si>
  <si>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</si>
  <si>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</si>
  <si>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</si>
  <si>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</si>
  <si>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</si>
  <si>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</si>
  <si>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</si>
  <si>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</si>
  <si>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</si>
  <si>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</si>
  <si>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</si>
  <si>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</si>
  <si>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</si>
  <si>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</si>
  <si>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</si>
  <si>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</si>
  <si>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</si>
  <si>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</si>
  <si>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</si>
  <si>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</si>
  <si>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</si>
  <si>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</si>
  <si>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</si>
  <si>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</si>
  <si>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</si>
  <si>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</si>
  <si>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</si>
  <si>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</si>
  <si>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</si>
  <si>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</si>
  <si>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</si>
  <si>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</si>
  <si>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</si>
  <si>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</si>
  <si>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</si>
  <si>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</si>
  <si>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</si>
  <si>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</si>
  <si>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</si>
  <si>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</si>
  <si>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</si>
  <si>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</si>
  <si>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</si>
  <si>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</si>
  <si>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</si>
  <si>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</si>
  <si>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</si>
  <si>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</si>
  <si>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</si>
  <si>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</si>
  <si>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</si>
  <si>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</si>
  <si>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</si>
  <si>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</si>
  <si>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</si>
  <si>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</si>
  <si>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</si>
  <si>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</si>
  <si>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</si>
  <si>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</si>
  <si>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</si>
  <si>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</si>
  <si>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</si>
  <si>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</si>
  <si>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</si>
  <si>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</si>
  <si>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</si>
  <si>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</si>
  <si>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</si>
  <si>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</si>
  <si>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</si>
  <si>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</si>
  <si>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</si>
  <si>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</si>
  <si>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</si>
  <si>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</si>
  <si>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</si>
  <si>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</si>
  <si>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</si>
  <si>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</si>
  <si>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</si>
  <si>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</si>
  <si>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</si>
  <si>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</si>
  <si>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</si>
  <si>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</si>
  <si>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</si>
  <si>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</si>
  <si>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</si>
  <si>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</si>
  <si>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</si>
  <si>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</si>
  <si>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</si>
  <si>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</si>
  <si>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</si>
  <si>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</si>
  <si>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</si>
  <si>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</si>
  <si>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</si>
  <si>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</si>
  <si>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</si>
  <si>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</si>
  <si>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</si>
  <si>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</si>
  <si>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</si>
  <si>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</si>
  <si>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</si>
  <si>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</si>
  <si>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</si>
  <si>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</si>
  <si>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</si>
  <si>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</si>
  <si>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</si>
  <si>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</si>
  <si>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</si>
  <si>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</si>
  <si>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</si>
  <si>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</si>
  <si>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</si>
  <si>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</si>
  <si>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</si>
  <si>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</si>
  <si>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</si>
  <si>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</si>
  <si>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</si>
  <si>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</si>
  <si>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</si>
  <si>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</si>
  <si>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</si>
  <si>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</si>
  <si>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</si>
  <si>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</si>
  <si>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</si>
  <si>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</si>
  <si>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</si>
  <si>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</si>
  <si>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</si>
  <si>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</si>
  <si>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</si>
  <si>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</si>
  <si>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</si>
  <si>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</si>
  <si>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</si>
  <si>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</si>
  <si>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</si>
  <si>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</si>
  <si>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</si>
  <si>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</si>
  <si>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</si>
  <si>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</si>
  <si>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</si>
  <si>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</si>
  <si>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</si>
  <si>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</si>
  <si>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</si>
  <si>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</si>
  <si>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</si>
  <si>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</si>
  <si>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</si>
  <si>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</si>
  <si>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</si>
  <si>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</si>
  <si>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</si>
  <si>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</si>
  <si>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</si>
  <si>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</si>
  <si>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</si>
  <si>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</si>
  <si>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</si>
  <si>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</si>
  <si>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</si>
  <si>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</si>
  <si>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</si>
  <si>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</si>
  <si>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</si>
  <si>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</si>
  <si>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</si>
  <si>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</si>
  <si>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</si>
  <si>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</si>
  <si>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</si>
  <si>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</si>
  <si>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</si>
  <si>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</si>
  <si>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</si>
  <si>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</si>
  <si>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</si>
  <si>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</si>
  <si>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</si>
  <si>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</si>
  <si>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</si>
  <si>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</si>
  <si>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</si>
  <si>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</si>
  <si>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</si>
  <si>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</si>
  <si>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</si>
  <si>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</si>
  <si>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</si>
  <si>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</si>
  <si>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</si>
  <si>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</si>
  <si>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</si>
  <si>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</si>
  <si>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</si>
  <si>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</si>
  <si>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</si>
  <si>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</si>
  <si>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</si>
  <si>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</si>
  <si>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</si>
  <si>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</si>
  <si>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</si>
  <si>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</si>
  <si>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</si>
  <si>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</si>
  <si>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</si>
  <si>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</si>
  <si>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</si>
  <si>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</si>
  <si>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</si>
  <si>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</si>
  <si>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</si>
  <si>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</si>
  <si>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</si>
  <si>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</si>
  <si>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</si>
  <si>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</si>
  <si>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</si>
  <si>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</si>
  <si>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</si>
  <si>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</si>
  <si>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</si>
  <si>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</si>
  <si>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</si>
  <si>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</si>
  <si>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</si>
  <si>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</si>
  <si>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</si>
  <si>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</si>
  <si>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</si>
  <si>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</si>
  <si>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</si>
  <si>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</si>
  <si>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</si>
  <si>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</si>
  <si>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</si>
  <si>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</si>
  <si>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</si>
  <si>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</si>
  <si>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</si>
  <si>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</si>
  <si>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</si>
  <si>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</si>
  <si>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</si>
  <si>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</si>
  <si>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</si>
  <si>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</si>
  <si>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</si>
  <si>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</si>
  <si>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</si>
  <si>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</si>
  <si>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</si>
  <si>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</si>
  <si>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</si>
  <si>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</si>
  <si>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</si>
  <si>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</si>
  <si>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</si>
  <si>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</si>
  <si>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</si>
  <si>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</si>
  <si>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</si>
  <si>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</si>
  <si>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</si>
  <si>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</si>
  <si>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</si>
  <si>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</si>
  <si>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</si>
  <si>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</si>
  <si>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</si>
  <si>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</si>
  <si>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</si>
  <si>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</si>
  <si>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</si>
  <si>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</si>
  <si>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</si>
  <si>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</si>
  <si>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</si>
  <si>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</si>
  <si>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</si>
  <si>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</si>
  <si>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</si>
  <si>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</si>
  <si>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</si>
  <si>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</si>
  <si>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</si>
  <si>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</si>
  <si>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</si>
  <si>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</si>
  <si>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</si>
  <si>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</si>
  <si>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</si>
  <si>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</si>
  <si>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</si>
  <si>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</si>
  <si>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</si>
  <si>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</si>
  <si>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</si>
  <si>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</si>
  <si>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</si>
  <si>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</si>
  <si>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</si>
  <si>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</si>
  <si>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</si>
  <si>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</si>
  <si>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</si>
  <si>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</si>
  <si>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</si>
  <si>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</si>
  <si>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</si>
  <si>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</si>
  <si>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</si>
  <si>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</si>
  <si>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</si>
  <si>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</si>
  <si>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</si>
  <si>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</si>
  <si>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</si>
  <si>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</si>
  <si>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</si>
  <si>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</si>
  <si>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</si>
  <si>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</si>
  <si>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</si>
  <si>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</si>
  <si>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</si>
  <si>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</si>
  <si>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</si>
  <si>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</si>
  <si>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</si>
  <si>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</si>
  <si>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</si>
  <si>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</si>
  <si>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</si>
  <si>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</si>
  <si>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</si>
  <si>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</si>
  <si>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</si>
  <si>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</si>
  <si>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</si>
  <si>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</si>
  <si>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</si>
  <si>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</si>
  <si>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</si>
  <si>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</si>
  <si>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</si>
  <si>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</si>
  <si>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</si>
  <si>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</si>
  <si>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</si>
  <si>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</si>
  <si>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</si>
  <si>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</si>
  <si>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</si>
  <si>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</si>
  <si>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</si>
  <si>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</si>
  <si>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</si>
  <si>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</si>
  <si>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</si>
  <si>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</si>
  <si>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</si>
  <si>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</si>
  <si>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</si>
  <si>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</si>
  <si>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</si>
  <si>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</si>
  <si>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</si>
  <si>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</si>
  <si>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</si>
  <si>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</si>
  <si>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</si>
  <si>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</si>
  <si>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</si>
  <si>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</si>
  <si>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</si>
  <si>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</si>
  <si>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</si>
  <si>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</si>
  <si>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</si>
  <si>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</si>
  <si>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</si>
  <si>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</si>
  <si>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</si>
  <si>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</si>
  <si>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</si>
  <si>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</si>
  <si>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</si>
  <si>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</si>
  <si>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</si>
  <si>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</si>
  <si>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</si>
  <si>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</si>
  <si>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</si>
  <si>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</si>
  <si>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</si>
  <si>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</si>
  <si>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</si>
  <si>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</si>
  <si>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</si>
  <si>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</si>
  <si>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</si>
  <si>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</si>
  <si>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</si>
  <si>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</si>
  <si>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</si>
  <si>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</si>
  <si>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</si>
  <si>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</si>
  <si>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</si>
  <si>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</si>
  <si>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</si>
  <si>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</si>
  <si>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</si>
  <si>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</si>
  <si>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</si>
  <si>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</si>
  <si>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</si>
  <si>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</si>
  <si>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</si>
  <si>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</si>
  <si>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</si>
  <si>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</si>
  <si>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</si>
  <si>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</si>
  <si>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</si>
  <si>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</si>
  <si>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</si>
  <si>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</si>
  <si>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</si>
  <si>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</si>
  <si>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</si>
  <si>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</si>
  <si>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</si>
  <si>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</si>
  <si>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</si>
  <si>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</si>
  <si>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</si>
  <si>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</si>
  <si>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</si>
  <si>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</si>
  <si>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</si>
  <si>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</si>
  <si>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</si>
  <si>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</si>
  <si>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</si>
  <si>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</si>
  <si>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</si>
  <si>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</si>
  <si>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</si>
  <si>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</si>
  <si>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</si>
  <si>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</si>
  <si>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</si>
  <si>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</si>
  <si>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</si>
  <si>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</si>
  <si>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</si>
  <si>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</si>
  <si>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</si>
  <si>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</si>
  <si>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</si>
  <si>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</si>
  <si>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</si>
  <si>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</si>
  <si>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</si>
  <si>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</si>
  <si>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</si>
  <si>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</si>
  <si>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</si>
  <si>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</si>
  <si>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</si>
  <si>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</si>
  <si>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</si>
  <si>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</si>
  <si>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</si>
  <si>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</si>
  <si>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</si>
  <si>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</si>
  <si>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</si>
  <si>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</si>
  <si>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</si>
  <si>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</si>
  <si>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</si>
  <si>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</si>
  <si>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</si>
  <si>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</si>
  <si>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</si>
  <si>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</si>
  <si>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</si>
  <si>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</si>
  <si>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</si>
  <si>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</si>
  <si>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</si>
  <si>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</si>
  <si>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</si>
  <si>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</si>
  <si>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</si>
  <si>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</si>
  <si>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</si>
  <si>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</si>
  <si>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</si>
  <si>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</si>
  <si>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</si>
  <si>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</si>
  <si>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</si>
  <si>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</si>
  <si>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</si>
  <si>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</si>
  <si>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</si>
  <si>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</si>
  <si>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</si>
  <si>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</si>
  <si>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</si>
  <si>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</si>
  <si>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</si>
  <si>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</si>
  <si>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</si>
  <si>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</si>
  <si>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</si>
  <si>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</si>
  <si>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</si>
  <si>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</si>
  <si>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</si>
  <si>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</si>
  <si>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</si>
  <si>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</si>
  <si>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</si>
  <si>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</si>
  <si>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</si>
  <si>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</si>
  <si>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</si>
  <si>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</si>
  <si>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</si>
  <si>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</si>
  <si>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</si>
  <si>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</si>
  <si>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</si>
  <si>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</si>
  <si>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</si>
  <si>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</si>
  <si>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</si>
  <si>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</si>
  <si>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</si>
  <si>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</si>
  <si>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</si>
  <si>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</si>
  <si>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</si>
  <si>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</si>
  <si>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</si>
  <si>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</si>
  <si>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</si>
  <si>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</si>
  <si>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</si>
  <si>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</si>
  <si>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</si>
  <si>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</si>
  <si>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</si>
  <si>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</si>
  <si>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</si>
  <si>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</si>
  <si>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</si>
  <si>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</si>
  <si>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</si>
  <si>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</si>
  <si>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</si>
  <si>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</si>
  <si>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</si>
  <si>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</si>
  <si>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</si>
  <si>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</si>
  <si>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</si>
  <si>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</si>
  <si>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</si>
  <si>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</si>
  <si>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</si>
  <si>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</si>
  <si>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</si>
  <si>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</si>
  <si>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</si>
  <si>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</si>
  <si>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</si>
  <si>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</si>
  <si>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</si>
  <si>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</si>
  <si>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</si>
  <si>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</si>
  <si>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</si>
  <si>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</si>
  <si>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</si>
  <si>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</si>
  <si>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</si>
  <si>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</si>
  <si>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</si>
  <si>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</si>
  <si>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</si>
  <si>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</si>
  <si>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</si>
  <si>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</si>
  <si>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</si>
  <si>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</si>
  <si>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</si>
  <si>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</si>
  <si>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</si>
  <si>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</si>
  <si>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</si>
  <si>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</si>
  <si>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</si>
  <si>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</si>
  <si>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</si>
  <si>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</si>
  <si>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</si>
  <si>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</si>
  <si>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</si>
  <si>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</si>
  <si>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</si>
  <si>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</si>
  <si>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</si>
  <si>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</si>
  <si>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</si>
  <si>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</si>
  <si>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</si>
  <si>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</si>
  <si>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</si>
  <si>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</si>
  <si>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</si>
  <si>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</si>
  <si>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</si>
  <si>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</si>
  <si>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</si>
  <si>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</si>
  <si>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</si>
  <si>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</si>
  <si>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</si>
  <si>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</si>
  <si>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</si>
  <si>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</si>
  <si>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</si>
  <si>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</si>
  <si>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</si>
  <si>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</si>
  <si>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</si>
  <si>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</si>
  <si>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</si>
  <si>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</si>
  <si>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</si>
  <si>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</si>
  <si>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</si>
  <si>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</si>
  <si>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</si>
  <si>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</si>
  <si>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</si>
  <si>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</si>
  <si>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</si>
  <si>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</si>
  <si>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</si>
  <si>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</si>
  <si>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</si>
  <si>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</si>
  <si>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</si>
  <si>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</si>
  <si>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</si>
  <si>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</si>
  <si>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</si>
  <si>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</si>
  <si>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</si>
  <si>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</si>
  <si>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</si>
  <si>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</si>
  <si>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</si>
  <si>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</si>
  <si>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</si>
  <si>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</si>
  <si>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</si>
  <si>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</si>
  <si>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</si>
  <si>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</si>
  <si>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</si>
  <si>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</si>
  <si>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</si>
  <si>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</si>
  <si>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</si>
  <si>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</si>
  <si>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</si>
  <si>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</si>
  <si>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</si>
  <si>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</si>
  <si>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</si>
  <si>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</si>
  <si>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</si>
  <si>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</si>
  <si>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</si>
  <si>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</si>
  <si>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</si>
  <si>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</si>
  <si>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</si>
  <si>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</si>
  <si>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</si>
  <si>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</si>
  <si>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</si>
  <si>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</si>
  <si>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</si>
  <si>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</si>
  <si>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</si>
  <si>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</si>
  <si>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</si>
  <si>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</si>
  <si>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</si>
  <si>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</si>
  <si>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</si>
  <si>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</si>
  <si>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</si>
  <si>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</si>
  <si>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</si>
  <si>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</si>
  <si>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</si>
  <si>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</si>
  <si>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</si>
  <si>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</si>
  <si>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</si>
  <si>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</si>
  <si>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</si>
  <si>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</si>
  <si>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</si>
  <si>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</si>
  <si>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</si>
  <si>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</si>
  <si>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</si>
  <si>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</si>
  <si>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</si>
  <si>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</si>
  <si>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</si>
  <si>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</si>
  <si>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</si>
  <si>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</si>
  <si>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</si>
  <si>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</si>
  <si>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</si>
  <si>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</si>
  <si>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</si>
  <si>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</si>
  <si>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</si>
  <si>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</si>
  <si>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</si>
  <si>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</si>
  <si>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</si>
  <si>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</si>
  <si>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</si>
  <si>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</si>
  <si>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</si>
  <si>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</si>
  <si>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</si>
  <si>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</si>
  <si>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</si>
  <si>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</si>
  <si>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</si>
  <si>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</si>
  <si>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</si>
  <si>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</si>
  <si>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</si>
  <si>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</si>
  <si>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</si>
  <si>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</si>
  <si>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</si>
  <si>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</si>
  <si>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</si>
  <si>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</si>
  <si>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</si>
  <si>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</si>
  <si>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</si>
  <si>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</si>
  <si>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</si>
  <si>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</si>
  <si>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</si>
  <si>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</si>
  <si>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</si>
  <si>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</si>
  <si>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</si>
  <si>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</si>
  <si>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</si>
  <si>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</si>
  <si>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</si>
  <si>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</si>
  <si>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</si>
  <si>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</si>
  <si>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</si>
  <si>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</si>
  <si>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</si>
  <si>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</si>
  <si>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</si>
  <si>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</si>
  <si>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</si>
  <si>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</si>
  <si>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</si>
  <si>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</si>
  <si>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</si>
  <si>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</si>
  <si>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</si>
  <si>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</si>
  <si>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</si>
  <si>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</si>
  <si>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</si>
  <si>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</si>
  <si>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</si>
  <si>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</si>
  <si>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</si>
  <si>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</si>
  <si>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</si>
  <si>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</si>
  <si>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</si>
  <si>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</si>
  <si>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</si>
  <si>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</si>
  <si>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</si>
  <si>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</si>
  <si>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</si>
  <si>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</si>
  <si>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</si>
  <si>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</si>
  <si>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</si>
  <si>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</si>
  <si>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</si>
  <si>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</si>
  <si>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</si>
  <si>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</si>
  <si>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</si>
  <si>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</si>
  <si>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</si>
  <si>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</si>
  <si>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</si>
  <si>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</si>
  <si>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</si>
  <si>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</si>
  <si>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</si>
  <si>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</si>
  <si>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</si>
  <si>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</si>
  <si>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</si>
  <si>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</si>
  <si>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</si>
  <si>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</si>
  <si>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</si>
  <si>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</si>
  <si>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</si>
  <si>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</si>
  <si>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</si>
  <si>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</si>
  <si>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</si>
  <si>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</si>
  <si>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</si>
  <si>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</si>
  <si>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</si>
  <si>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</si>
  <si>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</si>
  <si>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</si>
  <si>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</si>
  <si>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</si>
  <si>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</si>
  <si>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</si>
  <si>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</si>
  <si>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</si>
  <si>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</si>
  <si>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</si>
  <si>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</si>
  <si>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</si>
  <si>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</si>
  <si>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</si>
  <si>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</si>
  <si>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</si>
  <si>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</si>
  <si>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</si>
  <si>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</si>
  <si>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</si>
  <si>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</si>
  <si>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</si>
  <si>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</si>
  <si>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</si>
  <si>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</si>
  <si>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</si>
  <si>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</si>
  <si>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</si>
  <si>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</si>
  <si>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</si>
  <si>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</si>
  <si>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</si>
  <si>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</si>
  <si>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</si>
  <si>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</si>
  <si>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</si>
  <si>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</si>
  <si>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</si>
  <si>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</si>
  <si>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</si>
  <si>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</si>
  <si>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</si>
  <si>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</si>
  <si>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</si>
  <si>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</si>
  <si>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</si>
  <si>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</si>
  <si>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</si>
  <si>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</si>
  <si>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</si>
  <si>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</si>
  <si>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</si>
  <si>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</si>
  <si>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</si>
  <si>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</si>
  <si>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</si>
  <si>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</si>
  <si>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</si>
  <si>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</si>
  <si>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</si>
  <si>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</si>
  <si>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</si>
  <si>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</si>
  <si>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</si>
  <si>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</si>
  <si>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</si>
  <si>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</si>
  <si>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</si>
  <si>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</si>
  <si>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</si>
  <si>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</si>
  <si>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</si>
  <si>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</si>
  <si>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</si>
  <si>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</si>
  <si>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</si>
  <si>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</si>
  <si>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</si>
  <si>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</si>
  <si>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</si>
  <si>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</si>
  <si>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</si>
  <si>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</si>
  <si>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</si>
  <si>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</si>
  <si>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</si>
  <si>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</si>
  <si>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</si>
  <si>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</si>
  <si>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</si>
  <si>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</si>
  <si>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</si>
  <si>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</si>
  <si>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</si>
  <si>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</si>
  <si>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</si>
  <si>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</si>
  <si>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</si>
  <si>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</si>
  <si>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</si>
  <si>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</si>
  <si>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</si>
  <si>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</si>
  <si>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</si>
  <si>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</si>
  <si>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</si>
  <si>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</si>
  <si>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</si>
  <si>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</si>
  <si>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</si>
  <si>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</si>
  <si>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</si>
  <si>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</si>
  <si>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</si>
  <si>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</si>
  <si>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</si>
  <si>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</si>
  <si>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</si>
  <si>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</si>
  <si>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</si>
  <si>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</si>
  <si>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</si>
  <si>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</si>
  <si>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</si>
  <si>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</si>
  <si>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</si>
  <si>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</si>
  <si>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</si>
  <si>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</si>
  <si>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</si>
  <si>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</si>
  <si>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</si>
  <si>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</si>
  <si>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</si>
  <si>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</si>
  <si>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</si>
  <si>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</si>
  <si>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</si>
  <si>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</si>
  <si>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</si>
  <si>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</si>
  <si>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</si>
  <si>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</si>
  <si>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</si>
  <si>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</si>
  <si>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</si>
  <si>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</si>
  <si>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</si>
  <si>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</si>
  <si>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</si>
  <si>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</si>
  <si>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</si>
  <si>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</si>
  <si>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</si>
  <si>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</si>
  <si>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</si>
  <si>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</si>
  <si>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</si>
  <si>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</si>
  <si>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</si>
  <si>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</si>
  <si>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</si>
  <si>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</si>
  <si>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</si>
  <si>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</si>
  <si>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</si>
  <si>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</si>
  <si>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</si>
  <si>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</si>
  <si>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</si>
  <si>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</si>
  <si>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</si>
  <si>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</si>
  <si>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</si>
  <si>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</si>
  <si>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</si>
  <si>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</si>
  <si>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</si>
  <si>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</si>
  <si>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</si>
  <si>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</si>
  <si>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</si>
  <si>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</si>
  <si>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</si>
  <si>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</si>
  <si>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</si>
  <si>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</si>
  <si>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</si>
  <si>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</si>
  <si>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</si>
  <si>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</si>
  <si>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</si>
  <si>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</si>
  <si>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</si>
  <si>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</si>
  <si>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</si>
  <si>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</si>
  <si>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</si>
  <si>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</si>
  <si>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</si>
  <si>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</si>
  <si>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</si>
  <si>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</si>
  <si>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</si>
  <si>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</si>
  <si>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</si>
  <si>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</si>
  <si>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</si>
  <si>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</si>
  <si>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</si>
  <si>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</si>
  <si>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</si>
  <si>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</si>
  <si>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</si>
  <si>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</si>
  <si>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</si>
  <si>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</si>
  <si>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</si>
  <si>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</si>
  <si>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</si>
  <si>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</si>
  <si>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</si>
  <si>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</si>
  <si>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</si>
  <si>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</si>
  <si>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</si>
  <si>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</si>
  <si>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</si>
  <si>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</si>
  <si>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</si>
  <si>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</si>
  <si>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</si>
  <si>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</si>
  <si>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</si>
  <si>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</si>
  <si>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</si>
  <si>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</si>
  <si>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</si>
  <si>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</si>
  <si>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</si>
  <si>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</si>
  <si>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</si>
  <si>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</si>
  <si>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</si>
  <si>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</si>
  <si>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</si>
  <si>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</si>
  <si>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</si>
  <si>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</si>
  <si>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</si>
  <si>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</si>
  <si>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</si>
  <si>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</si>
  <si>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</si>
  <si>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</si>
  <si>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</si>
  <si>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</si>
  <si>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</si>
  <si>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</si>
  <si>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</si>
  <si>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</si>
  <si>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</si>
  <si>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</si>
  <si>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</si>
  <si>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</si>
  <si>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</si>
  <si>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</si>
  <si>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</si>
  <si>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</si>
  <si>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</si>
  <si>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</si>
  <si>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</si>
  <si>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</si>
  <si>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</si>
  <si>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</si>
  <si>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</si>
  <si>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</si>
  <si>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</si>
  <si>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</si>
  <si>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</si>
  <si>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</si>
  <si>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</si>
  <si>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</si>
  <si>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</si>
  <si>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</si>
  <si>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</si>
  <si>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</si>
  <si>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</si>
  <si>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</si>
  <si>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</si>
  <si>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</si>
  <si>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</si>
  <si>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</si>
  <si>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</si>
  <si>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</si>
  <si>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</si>
  <si>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</si>
  <si>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</si>
  <si>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</si>
  <si>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</si>
  <si>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</si>
  <si>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</si>
  <si>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</si>
  <si>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</si>
  <si>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</si>
  <si>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</si>
  <si>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</si>
  <si>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</si>
  <si>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</si>
  <si>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</si>
  <si>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</si>
  <si>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</si>
  <si>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</si>
  <si>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</si>
  <si>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</si>
  <si>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</si>
  <si>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</si>
  <si>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</si>
  <si>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</si>
  <si>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</si>
  <si>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</si>
  <si>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</si>
  <si>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</si>
  <si>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</si>
  <si>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</si>
  <si>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</si>
  <si>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</si>
  <si>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</si>
  <si>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</si>
  <si>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</si>
  <si>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</si>
  <si>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</si>
  <si>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</si>
  <si>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</si>
  <si>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</si>
  <si>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</si>
  <si>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</si>
  <si>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</si>
  <si>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</si>
  <si>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</si>
  <si>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</si>
  <si>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</si>
  <si>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</si>
  <si>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</si>
  <si>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</si>
  <si>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</si>
  <si>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</si>
  <si>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</si>
  <si>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</si>
  <si>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</si>
  <si>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</si>
  <si>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</si>
  <si>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</si>
  <si>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</si>
  <si>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</si>
  <si>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</si>
  <si>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</si>
  <si>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</si>
  <si>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</si>
  <si>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</si>
  <si>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</si>
  <si>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</si>
  <si>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</si>
  <si>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</si>
  <si>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</si>
  <si>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</si>
  <si>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</si>
  <si>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</si>
  <si>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</si>
  <si>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</si>
  <si>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</si>
  <si>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</si>
  <si>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</si>
  <si>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</si>
  <si>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</si>
  <si>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</si>
  <si>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</si>
  <si>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</si>
  <si>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</si>
  <si>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</si>
  <si>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</si>
  <si>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</si>
  <si>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</si>
  <si>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</si>
  <si>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</si>
  <si>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</si>
  <si>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</si>
  <si>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</si>
  <si>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</si>
  <si>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</si>
  <si>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</si>
  <si>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</si>
  <si>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</si>
  <si>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</si>
  <si>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</si>
  <si>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</si>
  <si>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</si>
  <si>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</si>
  <si>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</si>
  <si>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</si>
  <si>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</si>
  <si>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</si>
  <si>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</si>
  <si>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</si>
  <si>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</si>
  <si>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</si>
  <si>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</si>
  <si>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</si>
  <si>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</si>
  <si>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</si>
  <si>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</si>
  <si>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</si>
  <si>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</si>
  <si>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</si>
  <si>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</si>
  <si>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</si>
  <si>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</si>
  <si>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</si>
  <si>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</si>
  <si>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</si>
  <si>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</si>
  <si>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</si>
  <si>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</si>
  <si>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</si>
  <si>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</si>
  <si>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</si>
  <si>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</si>
  <si>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</si>
  <si>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</si>
  <si>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</si>
  <si>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</si>
  <si>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</si>
  <si>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</si>
  <si>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</si>
  <si>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</si>
  <si>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</si>
  <si>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</si>
  <si>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</si>
  <si>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</si>
  <si>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</si>
  <si>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</si>
  <si>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</si>
  <si>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</si>
  <si>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</si>
  <si>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</si>
  <si>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</si>
  <si>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</si>
  <si>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</si>
  <si>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</si>
  <si>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</si>
  <si>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</si>
  <si>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</si>
  <si>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</si>
  <si>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</si>
  <si>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</si>
  <si>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</si>
  <si>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</si>
  <si>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</si>
  <si>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</si>
  <si>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</si>
  <si>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</si>
  <si>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</si>
  <si>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</si>
  <si>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</si>
  <si>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</si>
  <si>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</si>
  <si>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</si>
  <si>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</si>
  <si>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</si>
  <si>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</si>
  <si>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</si>
  <si>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</si>
  <si>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</si>
  <si>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</si>
  <si>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</si>
  <si>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</si>
  <si>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</si>
  <si>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</si>
  <si>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</si>
  <si>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</si>
  <si>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</si>
  <si>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</si>
  <si>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</si>
  <si>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</si>
  <si>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</si>
  <si>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</si>
  <si>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</si>
  <si>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</si>
  <si>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</si>
  <si>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</si>
  <si>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</si>
  <si>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</si>
  <si>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</si>
  <si>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</si>
  <si>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</si>
  <si>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</si>
  <si>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</si>
  <si>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</si>
  <si>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</si>
  <si>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</si>
  <si>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</si>
  <si>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</si>
  <si>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</si>
  <si>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</si>
  <si>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</si>
  <si>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</si>
  <si>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</si>
  <si>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</si>
  <si>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</si>
  <si>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</si>
  <si>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</si>
  <si>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</si>
  <si>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</si>
  <si>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</si>
  <si>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</si>
  <si>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</si>
  <si>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</si>
  <si>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</si>
  <si>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</si>
  <si>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</si>
  <si>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</si>
  <si>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</si>
  <si>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</si>
  <si>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</si>
  <si>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</si>
  <si>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</si>
  <si>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</si>
  <si>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</si>
  <si>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</si>
  <si>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</si>
  <si>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</si>
  <si>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</si>
  <si>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</si>
  <si>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</si>
  <si>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</si>
  <si>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</si>
  <si>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</si>
  <si>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</si>
  <si>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</si>
  <si>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</si>
  <si>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</si>
  <si>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</si>
  <si>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</si>
  <si>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</si>
  <si>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</si>
  <si>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</si>
  <si>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</si>
  <si>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</si>
  <si>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</si>
  <si>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</si>
  <si>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</si>
  <si>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</si>
  <si>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</si>
  <si>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</si>
  <si>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</si>
  <si>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</si>
  <si>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</si>
  <si>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</si>
  <si>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</si>
  <si>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</si>
  <si>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</si>
  <si>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</si>
  <si>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</si>
  <si>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</si>
  <si>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</si>
  <si>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</si>
  <si>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</si>
  <si>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</si>
  <si>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</si>
  <si>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</si>
  <si>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</si>
  <si>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</si>
  <si>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</si>
  <si>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</si>
  <si>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</si>
  <si>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</si>
  <si>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</si>
  <si>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</si>
  <si>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</si>
  <si>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</si>
  <si>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</si>
  <si>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</si>
  <si>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</si>
  <si>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</si>
  <si>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</si>
  <si>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</si>
  <si>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</si>
  <si>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</si>
  <si>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</si>
  <si>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</si>
  <si>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</si>
  <si>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</si>
  <si>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</si>
  <si>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</si>
  <si>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</si>
  <si>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</si>
  <si>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</si>
  <si>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</si>
  <si>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</si>
  <si>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</si>
  <si>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</si>
  <si>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</si>
  <si>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</si>
  <si>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</si>
  <si>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</si>
  <si>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</si>
  <si>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</si>
  <si>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</si>
  <si>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</si>
  <si>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</si>
  <si>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</si>
  <si>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</si>
  <si>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</si>
  <si>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</si>
  <si>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</si>
  <si>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</si>
  <si>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</si>
  <si>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</si>
  <si>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</si>
  <si>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</si>
  <si>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</si>
  <si>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</si>
  <si>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</si>
  <si>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</si>
  <si>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</si>
  <si>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</si>
  <si>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</si>
  <si>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</si>
  <si>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</si>
  <si>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</si>
  <si>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</si>
  <si>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</si>
  <si>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</si>
  <si>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</si>
  <si>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</si>
  <si>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</si>
  <si>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</si>
  <si>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</si>
  <si>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</si>
  <si>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</si>
  <si>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</si>
  <si>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</si>
  <si>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</si>
  <si>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</si>
  <si>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</si>
  <si>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</si>
  <si>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</si>
  <si>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</si>
  <si>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</si>
  <si>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</si>
  <si>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</si>
  <si>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</si>
  <si>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</si>
  <si>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</si>
  <si>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</si>
  <si>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</si>
  <si>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</si>
  <si>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</si>
  <si>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</si>
  <si>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</si>
  <si>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</si>
  <si>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</si>
  <si>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</si>
  <si>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</si>
  <si>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</si>
  <si>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</si>
  <si>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</si>
  <si>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</si>
  <si>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</si>
  <si>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</si>
  <si>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</si>
  <si>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</si>
  <si>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</si>
  <si>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</si>
  <si>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</si>
  <si>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</si>
  <si>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</si>
  <si>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</si>
  <si>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</si>
  <si>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</si>
  <si>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</si>
  <si>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</si>
  <si>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</si>
  <si>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</si>
  <si>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</si>
  <si>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</si>
  <si>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</si>
  <si>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</si>
  <si>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</si>
  <si>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</si>
  <si>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</si>
  <si>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</si>
  <si>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</si>
  <si>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</si>
  <si>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</si>
  <si>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</si>
  <si>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</si>
  <si>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</si>
  <si>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</si>
  <si>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</si>
  <si>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</si>
  <si>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</si>
  <si>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</si>
  <si>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</si>
  <si>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</si>
  <si>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</si>
  <si>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</si>
  <si>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</si>
  <si>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</si>
  <si>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</si>
  <si>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</si>
  <si>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</si>
  <si>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</si>
  <si>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</si>
  <si>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</si>
  <si>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</si>
  <si>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</si>
  <si>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</si>
  <si>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</si>
  <si>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</si>
  <si>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</si>
  <si>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</si>
  <si>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</si>
  <si>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</si>
  <si>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</si>
  <si>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</si>
  <si>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</si>
  <si>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</si>
  <si>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</si>
  <si>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</si>
  <si>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</si>
  <si>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</si>
  <si>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</si>
  <si>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</si>
  <si>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</si>
  <si>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</si>
  <si>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</si>
  <si>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</si>
  <si>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</si>
  <si>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</si>
  <si>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</si>
  <si>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</si>
  <si>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</si>
  <si>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</si>
  <si>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</si>
  <si>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</si>
  <si>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</si>
  <si>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</si>
  <si>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</si>
  <si>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</si>
  <si>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</si>
  <si>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</si>
  <si>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</si>
  <si>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</si>
  <si>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</si>
  <si>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</si>
  <si>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</si>
  <si>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</si>
  <si>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</si>
  <si>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</si>
  <si>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</si>
  <si>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</si>
  <si>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</si>
  <si>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</si>
  <si>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</si>
  <si>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</si>
  <si>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</si>
  <si>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</si>
  <si>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</si>
  <si>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</si>
  <si>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</si>
  <si>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</si>
  <si>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</si>
  <si>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</si>
  <si>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</si>
  <si>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</si>
  <si>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</si>
  <si>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</si>
  <si>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</si>
  <si>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</si>
  <si>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</si>
  <si>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</si>
  <si>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</si>
  <si>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</si>
  <si>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</si>
  <si>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</si>
  <si>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</si>
  <si>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</si>
  <si>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</si>
  <si>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</si>
  <si>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</si>
  <si>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</si>
  <si>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</si>
  <si>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</si>
  <si>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</si>
  <si>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</si>
  <si>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</si>
  <si>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</si>
  <si>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</si>
  <si>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</si>
  <si>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</si>
  <si>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</si>
  <si>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</si>
  <si>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</si>
  <si>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</si>
  <si>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</si>
  <si>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</si>
  <si>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</si>
  <si>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</si>
  <si>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</si>
  <si>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</si>
  <si>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</si>
  <si>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</si>
  <si>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</si>
  <si>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</si>
  <si>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</si>
  <si>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</si>
  <si>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</si>
  <si>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</si>
  <si>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</si>
  <si>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</si>
  <si>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</si>
  <si>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</si>
  <si>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</si>
  <si>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</si>
  <si>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</si>
  <si>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</si>
  <si>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</si>
  <si>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</si>
  <si>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</si>
  <si>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</si>
  <si>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</si>
  <si>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</si>
  <si>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</si>
  <si>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</si>
  <si>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</si>
  <si>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</si>
  <si>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</si>
  <si>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</si>
  <si>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</si>
  <si>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</si>
  <si>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</si>
  <si>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</si>
  <si>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</si>
  <si>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</si>
  <si>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</si>
  <si>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</si>
  <si>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</si>
  <si>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</si>
  <si>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</si>
  <si>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</si>
  <si>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</si>
  <si>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</si>
  <si>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</si>
  <si>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</si>
  <si>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</si>
  <si>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</si>
  <si>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</si>
  <si>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</si>
  <si>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</si>
  <si>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</si>
  <si>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</si>
  <si>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</si>
  <si>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</si>
  <si>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</si>
  <si>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</si>
  <si>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</si>
  <si>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</si>
  <si>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</si>
  <si>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</si>
  <si>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</si>
  <si>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</si>
  <si>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</si>
  <si>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</si>
  <si>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</si>
  <si>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</si>
  <si>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</si>
  <si>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</si>
  <si>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</si>
  <si>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</si>
  <si>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</si>
  <si>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</si>
  <si>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</si>
  <si>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</si>
  <si>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</si>
  <si>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</si>
  <si>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</si>
  <si>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</si>
  <si>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</si>
  <si>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</si>
  <si>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</si>
  <si>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</si>
  <si>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</si>
  <si>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</si>
  <si>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</si>
  <si>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</si>
  <si>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</si>
  <si>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</si>
  <si>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</si>
  <si>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</si>
  <si>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</si>
  <si>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</si>
  <si>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</si>
  <si>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</si>
  <si>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</si>
  <si>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</si>
  <si>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</si>
  <si>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</si>
  <si>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</si>
  <si>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</si>
  <si>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</si>
  <si>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</si>
  <si>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</si>
  <si>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</si>
  <si>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</si>
  <si>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</si>
  <si>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</si>
  <si>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</si>
  <si>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</si>
  <si>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</si>
  <si>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</si>
  <si>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</si>
  <si>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</si>
  <si>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</si>
  <si>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</si>
  <si>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</si>
  <si>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</si>
  <si>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</si>
  <si>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</si>
  <si>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</si>
  <si>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</si>
  <si>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</si>
  <si>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</si>
  <si>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</si>
  <si>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</si>
  <si>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</si>
  <si>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</si>
  <si>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</si>
  <si>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</si>
  <si>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</si>
  <si>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</si>
  <si>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</si>
  <si>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</si>
  <si>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</si>
  <si>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</si>
  <si>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</si>
  <si>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</si>
  <si>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</si>
  <si>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</si>
  <si>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</si>
  <si>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</si>
  <si>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</si>
  <si>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</si>
  <si>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</si>
  <si>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</si>
  <si>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</si>
  <si>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</si>
  <si>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</si>
  <si>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</si>
  <si>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</si>
  <si>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</si>
  <si>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</si>
  <si>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</si>
  <si>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</si>
  <si>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</si>
  <si>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</si>
  <si>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</si>
  <si>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</si>
  <si>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</si>
  <si>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</si>
  <si>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</si>
  <si>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</si>
  <si>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</si>
  <si>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</si>
  <si>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</si>
  <si>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</si>
  <si>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</si>
  <si>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</si>
  <si>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</si>
  <si>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</si>
  <si>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</si>
  <si>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</si>
  <si>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</si>
  <si>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</si>
  <si>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</si>
  <si>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</si>
  <si>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</si>
  <si>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</si>
  <si>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</si>
  <si>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</si>
  <si>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</si>
  <si>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</si>
  <si>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</si>
  <si>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</si>
  <si>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</si>
  <si>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</si>
  <si>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</si>
  <si>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</si>
  <si>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</si>
  <si>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</si>
  <si>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</si>
  <si>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</si>
  <si>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</si>
  <si>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</si>
  <si>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</si>
  <si>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</si>
  <si>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</si>
  <si>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</si>
  <si>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</si>
  <si>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</si>
  <si>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</si>
  <si>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</si>
  <si>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</si>
  <si>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</si>
  <si>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</si>
  <si>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</si>
  <si>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</si>
  <si>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</si>
  <si>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</si>
  <si>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</si>
  <si>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</si>
  <si>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</si>
  <si>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</si>
  <si>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</si>
  <si>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</si>
  <si>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</si>
  <si>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</si>
  <si>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</si>
  <si>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</si>
  <si>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</si>
  <si>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</si>
  <si>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</si>
  <si>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</si>
  <si>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</si>
  <si>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</si>
  <si>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</si>
  <si>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</si>
  <si>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</si>
  <si>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</si>
  <si>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</si>
  <si>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</si>
  <si>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</si>
  <si>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</si>
  <si>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</si>
  <si>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</si>
  <si>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</si>
  <si>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</si>
  <si>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</si>
  <si>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</si>
  <si>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</si>
  <si>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</si>
  <si>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</si>
  <si>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</si>
  <si>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</si>
  <si>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</si>
  <si>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</si>
  <si>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</si>
  <si>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</si>
  <si>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</si>
  <si>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</si>
  <si>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</si>
  <si>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</si>
  <si>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</si>
  <si>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</si>
  <si>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</si>
  <si>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</si>
  <si>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</si>
  <si>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</si>
  <si>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</si>
  <si>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</si>
  <si>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</si>
  <si>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</si>
  <si>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</si>
  <si>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</si>
  <si>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</si>
  <si>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</si>
  <si>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</si>
  <si>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</si>
  <si>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</si>
  <si>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</si>
  <si>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</si>
  <si>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</si>
  <si>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</si>
  <si>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</si>
  <si>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</si>
  <si>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</si>
  <si>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</si>
  <si>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</si>
  <si>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</si>
  <si>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</si>
  <si>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</si>
  <si>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</si>
  <si>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</si>
  <si>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</si>
  <si>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</si>
  <si>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</si>
  <si>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</si>
  <si>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</si>
  <si>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</si>
  <si>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</si>
  <si>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</si>
  <si>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</si>
  <si>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</si>
  <si>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</si>
  <si>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</si>
  <si>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</si>
  <si>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</si>
  <si>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</si>
  <si>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</si>
  <si>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</si>
  <si>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</si>
  <si>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</si>
  <si>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</si>
  <si>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</si>
  <si>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</si>
  <si>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</si>
  <si>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</si>
  <si>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</si>
  <si>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</si>
  <si>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</si>
  <si>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</si>
  <si>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</si>
  <si>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</si>
  <si>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</si>
  <si>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</si>
  <si>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</si>
  <si>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</si>
  <si>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</si>
  <si>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</si>
  <si>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</si>
  <si>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</si>
  <si>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</si>
  <si>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</si>
  <si>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</si>
  <si>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</si>
  <si>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</si>
  <si>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</si>
  <si>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</si>
  <si>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</si>
  <si>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</si>
  <si>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</si>
  <si>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</si>
  <si>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</si>
  <si>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</si>
  <si>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</si>
  <si>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</si>
  <si>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</si>
  <si>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</si>
  <si>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</si>
  <si>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</si>
  <si>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</si>
  <si>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</si>
  <si>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</si>
  <si>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</si>
  <si>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</si>
  <si>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</si>
  <si>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</si>
  <si>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</si>
  <si>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</si>
  <si>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</si>
  <si>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</si>
  <si>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</si>
  <si>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</si>
  <si>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</si>
  <si>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</si>
  <si>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</si>
  <si>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</si>
  <si>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</si>
  <si>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</si>
  <si>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</si>
  <si>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</si>
  <si>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</si>
  <si>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</si>
  <si>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</si>
  <si>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</si>
  <si>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</si>
  <si>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</si>
  <si>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</si>
  <si>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</si>
  <si>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</si>
  <si>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</si>
  <si>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</si>
  <si>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</si>
  <si>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</si>
  <si>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</si>
  <si>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</si>
  <si>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</si>
  <si>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</si>
  <si>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</si>
  <si>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</si>
  <si>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</si>
  <si>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</si>
  <si>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</si>
  <si>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</si>
  <si>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</si>
  <si>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</si>
  <si>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</si>
  <si>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</si>
  <si>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</si>
  <si>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</si>
  <si>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</si>
  <si>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</si>
  <si>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</si>
  <si>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</si>
  <si>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</si>
  <si>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</si>
  <si>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</si>
  <si>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</si>
  <si>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</si>
  <si>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</si>
  <si>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</si>
  <si>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</si>
  <si>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</si>
  <si>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</si>
  <si>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</si>
  <si>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</si>
  <si>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</si>
  <si>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</si>
  <si>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</si>
  <si>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</si>
  <si>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</si>
  <si>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</si>
  <si>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</si>
  <si>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</si>
  <si>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</si>
  <si>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</si>
  <si>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</si>
  <si>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</si>
  <si>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</si>
  <si>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</si>
  <si>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</si>
  <si>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</si>
  <si>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</si>
  <si>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</si>
  <si>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</si>
  <si>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</si>
  <si>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</si>
  <si>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</si>
  <si>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</si>
  <si>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</si>
  <si>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</si>
  <si>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</si>
  <si>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</si>
  <si>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</si>
  <si>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</si>
  <si>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</si>
  <si>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</si>
  <si>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</si>
  <si>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</si>
  <si>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</si>
  <si>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</si>
  <si>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</si>
  <si>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</si>
  <si>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</si>
  <si>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</si>
  <si>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</si>
  <si>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</si>
  <si>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</si>
  <si>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</si>
  <si>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</si>
  <si>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</si>
  <si>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</si>
  <si>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</si>
  <si>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</si>
  <si>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</si>
  <si>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</si>
  <si>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</si>
  <si>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</si>
  <si>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</si>
  <si>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</si>
  <si>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</si>
  <si>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</si>
  <si>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</si>
  <si>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</si>
  <si>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</si>
  <si>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</si>
  <si>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</si>
  <si>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</si>
  <si>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</si>
  <si>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</si>
  <si>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</si>
  <si>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</si>
  <si>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</si>
  <si>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</si>
  <si>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</si>
  <si>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</si>
  <si>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</si>
  <si>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</si>
  <si>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</si>
  <si>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</si>
  <si>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</si>
  <si>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</si>
  <si>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</si>
  <si>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</si>
  <si>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</si>
  <si>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</si>
  <si>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</si>
  <si>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</si>
  <si>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</si>
  <si>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</si>
  <si>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</si>
  <si>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</si>
  <si>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</si>
  <si>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</si>
  <si>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</si>
  <si>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</si>
  <si>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</si>
  <si>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</si>
  <si>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</si>
  <si>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</si>
  <si>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</si>
  <si>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</si>
  <si>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</si>
  <si>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</si>
  <si>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</si>
  <si>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</si>
  <si>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</si>
  <si>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</si>
  <si>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</si>
  <si>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</si>
  <si>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</si>
  <si>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</si>
  <si>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</si>
  <si>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</si>
  <si>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</si>
  <si>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</si>
  <si>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</si>
  <si>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</si>
  <si>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</si>
  <si>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</si>
  <si>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</si>
  <si>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</si>
  <si>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</si>
  <si>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</si>
  <si>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</si>
  <si>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</si>
  <si>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</si>
  <si>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</si>
  <si>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</si>
  <si>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</si>
  <si>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</si>
  <si>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</si>
  <si>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</si>
  <si>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</si>
  <si>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</si>
  <si>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</si>
  <si>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</si>
  <si>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</si>
  <si>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</si>
  <si>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</si>
  <si>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</si>
  <si>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</si>
  <si>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</si>
  <si>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</si>
  <si>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</si>
  <si>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</si>
  <si>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</si>
  <si>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</si>
  <si>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</si>
  <si>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</si>
  <si>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</si>
  <si>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</si>
  <si>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</si>
  <si>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</si>
  <si>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</si>
  <si>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</si>
  <si>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</si>
  <si>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</si>
  <si>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</si>
  <si>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</si>
  <si>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</si>
  <si>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</si>
  <si>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</si>
  <si>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</si>
  <si>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</si>
  <si>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</si>
  <si>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</si>
  <si>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</si>
  <si>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</si>
  <si>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</si>
  <si>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</si>
  <si>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</si>
  <si>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</si>
  <si>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</si>
  <si>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</si>
  <si>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</si>
  <si>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</si>
  <si>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</si>
  <si>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</si>
  <si>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</si>
  <si>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</si>
  <si>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</si>
  <si>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</si>
  <si>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</si>
  <si>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</si>
  <si>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</si>
  <si>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</si>
  <si>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</si>
  <si>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</si>
  <si>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</si>
  <si>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</si>
  <si>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</si>
  <si>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</si>
  <si>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</si>
  <si>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</si>
  <si>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</si>
  <si>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</si>
  <si>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</si>
  <si>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</si>
  <si>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</si>
  <si>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</si>
  <si>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</si>
  <si>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</si>
  <si>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</si>
  <si>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</si>
  <si>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</si>
  <si>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</si>
  <si>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</si>
  <si>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</si>
  <si>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</si>
  <si>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</si>
  <si>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</si>
  <si>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</si>
  <si>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</si>
  <si>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</si>
  <si>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</si>
  <si>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</si>
  <si>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</si>
  <si>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</si>
  <si>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</si>
  <si>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</si>
  <si>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</si>
  <si>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</si>
  <si>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</si>
  <si>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</si>
  <si>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</si>
  <si>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</si>
  <si>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</si>
  <si>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</si>
  <si>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</si>
  <si>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</si>
  <si>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</si>
  <si>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</si>
  <si>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</si>
  <si>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</si>
  <si>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</si>
  <si>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</si>
  <si>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</si>
  <si>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</si>
  <si>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</si>
  <si>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</si>
  <si>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</si>
  <si>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</si>
  <si>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</si>
  <si>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</si>
  <si>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</si>
  <si>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</si>
  <si>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</si>
  <si>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</si>
  <si>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</si>
  <si>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</si>
  <si>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</si>
  <si>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</si>
  <si>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</si>
  <si>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</si>
  <si>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</si>
  <si>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</si>
  <si>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</si>
  <si>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</si>
  <si>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</si>
  <si>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</si>
  <si>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</si>
  <si>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</si>
  <si>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</si>
  <si>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</si>
  <si>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</si>
  <si>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</si>
  <si>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</si>
  <si>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</si>
  <si>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</si>
  <si>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</si>
  <si>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</si>
  <si>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</si>
  <si>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</si>
  <si>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</si>
  <si>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</si>
  <si>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</si>
  <si>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</si>
  <si>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</si>
  <si>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</si>
  <si>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</si>
  <si>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</si>
  <si>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</si>
  <si>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</si>
  <si>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</si>
  <si>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</si>
  <si>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</si>
  <si>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</si>
  <si>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</si>
  <si>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</si>
  <si>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</si>
  <si>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</si>
  <si>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</si>
  <si>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</si>
  <si>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</si>
  <si>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</si>
  <si>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</si>
  <si>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</si>
  <si>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</si>
  <si>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</si>
  <si>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</si>
  <si>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</si>
  <si>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</si>
  <si>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</si>
  <si>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</si>
  <si>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</si>
  <si>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</si>
  <si>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</si>
  <si>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</si>
  <si>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</si>
  <si>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</si>
  <si>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</si>
  <si>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</si>
  <si>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</si>
  <si>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</si>
  <si>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</si>
  <si>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</si>
  <si>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</si>
  <si>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</si>
  <si>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</si>
  <si>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</si>
  <si>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</si>
  <si>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</si>
  <si>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</si>
  <si>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</si>
  <si>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</si>
  <si>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</si>
  <si>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</si>
  <si>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</si>
  <si>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</si>
  <si>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</si>
  <si>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</si>
  <si>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</si>
  <si>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</si>
  <si>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</si>
  <si>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</si>
  <si>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</si>
  <si>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</si>
  <si>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</si>
  <si>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</si>
  <si>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</si>
  <si>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</si>
  <si>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</si>
  <si>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</si>
  <si>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</si>
  <si>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</si>
  <si>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</si>
  <si>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</si>
  <si>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</si>
  <si>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</si>
  <si>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</si>
  <si>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</si>
  <si>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</si>
  <si>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</si>
  <si>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</si>
  <si>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</si>
  <si>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</si>
  <si>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</si>
  <si>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</si>
  <si>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</si>
  <si>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</si>
  <si>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</si>
  <si>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</si>
  <si>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</si>
  <si>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</si>
  <si>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</si>
  <si>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</si>
  <si>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</si>
  <si>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</si>
  <si>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</si>
  <si>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</si>
  <si>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</si>
  <si>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</si>
  <si>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</si>
  <si>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</si>
  <si>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</si>
  <si>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</si>
  <si>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</si>
  <si>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</si>
  <si>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</si>
  <si>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</si>
  <si>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</si>
  <si>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</si>
  <si>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</si>
  <si>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</si>
  <si>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</si>
  <si>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</si>
  <si>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</si>
  <si>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</si>
  <si>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</si>
  <si>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</si>
  <si>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</si>
  <si>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</si>
  <si>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</si>
  <si>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</si>
  <si>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</si>
  <si>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</si>
  <si>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</si>
  <si>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</si>
  <si>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</si>
  <si>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</si>
  <si>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</si>
  <si>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</si>
  <si>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</si>
  <si>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</si>
  <si>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</si>
  <si>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</si>
  <si>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</si>
  <si>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</si>
  <si>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</si>
  <si>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</si>
  <si>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</si>
  <si>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</si>
  <si>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</si>
  <si>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</si>
  <si>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</si>
  <si>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</si>
  <si>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</si>
  <si>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</si>
  <si>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</si>
  <si>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</si>
  <si>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</si>
  <si>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</si>
  <si>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</si>
  <si>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</si>
  <si>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</si>
  <si>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</si>
  <si>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</si>
  <si>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</si>
  <si>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</si>
  <si>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</si>
  <si>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</si>
  <si>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</si>
  <si>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</si>
  <si>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</si>
  <si>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</si>
  <si>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</si>
  <si>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</si>
  <si>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</si>
  <si>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</si>
  <si>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</si>
  <si>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</si>
  <si>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</si>
  <si>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</si>
  <si>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</si>
  <si>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</si>
  <si>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</si>
  <si>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</si>
  <si>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</si>
  <si>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</si>
  <si>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</si>
  <si>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</si>
  <si>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</si>
  <si>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</si>
  <si>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</si>
  <si>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</si>
  <si>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</si>
  <si>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</si>
  <si>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</si>
  <si>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</si>
  <si>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</si>
  <si>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</si>
  <si>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</si>
  <si>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</si>
  <si>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</si>
  <si>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</si>
  <si>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</si>
  <si>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</si>
  <si>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</si>
  <si>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</si>
  <si>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</si>
  <si>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</si>
  <si>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</si>
  <si>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</si>
  <si>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</si>
  <si>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</si>
  <si>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</si>
  <si>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</si>
  <si>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</si>
  <si>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</si>
  <si>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</si>
  <si>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</si>
  <si>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</si>
  <si>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</si>
  <si>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</si>
  <si>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</si>
  <si>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</si>
  <si>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</si>
  <si>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</si>
  <si>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</si>
  <si>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</si>
  <si>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</si>
  <si>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</si>
  <si>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</si>
  <si>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</si>
  <si>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</si>
  <si>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</si>
  <si>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</si>
  <si>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</si>
  <si>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</si>
  <si>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</si>
  <si>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</si>
  <si>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</si>
  <si>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</si>
  <si>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</si>
  <si>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</si>
  <si>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</si>
  <si>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</si>
  <si>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</si>
  <si>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</si>
  <si>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</si>
  <si>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</si>
  <si>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</si>
  <si>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</si>
  <si>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</si>
  <si>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</si>
  <si>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</si>
  <si>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</si>
  <si>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</si>
  <si>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</si>
  <si>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</si>
  <si>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</si>
  <si>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</si>
  <si>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</si>
  <si>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</si>
  <si>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</si>
  <si>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</si>
  <si>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</si>
  <si>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</si>
  <si>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</si>
  <si>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</si>
  <si>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</si>
  <si>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</si>
  <si>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</si>
  <si>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</si>
  <si>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</si>
  <si>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</si>
  <si>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</si>
  <si>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</si>
  <si>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</si>
  <si>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</si>
  <si>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</si>
  <si>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</si>
  <si>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</si>
  <si>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</si>
  <si>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</si>
  <si>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</si>
  <si>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</si>
  <si>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</si>
  <si>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</si>
  <si>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</si>
  <si>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</si>
  <si>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</si>
  <si>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</si>
  <si>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</si>
  <si>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</si>
  <si>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</si>
  <si>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</si>
  <si>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</si>
  <si>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</si>
  <si>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</si>
  <si>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</si>
  <si>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</si>
  <si>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</si>
  <si>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</si>
  <si>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</si>
  <si>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</si>
  <si>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</si>
  <si>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</si>
  <si>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</si>
  <si>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</si>
  <si>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</si>
  <si>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</si>
  <si>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</si>
  <si>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</si>
  <si>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</si>
  <si>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</si>
  <si>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</si>
  <si>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</si>
  <si>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</si>
  <si>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</si>
  <si>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</si>
  <si>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</si>
  <si>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</si>
  <si>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</si>
  <si>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</si>
  <si>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</si>
  <si>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</si>
  <si>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</si>
  <si>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</si>
  <si>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</si>
  <si>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</si>
  <si>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</si>
  <si>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</si>
  <si>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</si>
  <si>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</si>
  <si>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</si>
  <si>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</si>
  <si>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</si>
  <si>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</si>
  <si>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</si>
  <si>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</si>
  <si>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</si>
  <si>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</si>
  <si>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</si>
  <si>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</si>
  <si>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</si>
  <si>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</si>
  <si>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</si>
  <si>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</si>
  <si>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</si>
  <si>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</si>
  <si>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</si>
  <si>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</si>
  <si>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</si>
  <si>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</si>
  <si>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</si>
  <si>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</si>
  <si>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</si>
  <si>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</si>
  <si>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</si>
  <si>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</si>
  <si>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</si>
  <si>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</si>
  <si>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</si>
  <si>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</si>
  <si>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</si>
  <si>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</si>
  <si>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</si>
  <si>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</si>
  <si>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</si>
  <si>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</si>
  <si>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</si>
  <si>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</si>
  <si>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</si>
  <si>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</si>
  <si>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</si>
  <si>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</si>
  <si>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</si>
  <si>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</si>
  <si>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</si>
  <si>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</si>
  <si>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</si>
  <si>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</si>
  <si>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</si>
  <si>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</si>
  <si>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</si>
  <si>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</si>
  <si>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</si>
  <si>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</si>
  <si>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</si>
  <si>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</si>
  <si>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</si>
  <si>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</si>
  <si>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</si>
  <si>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</si>
  <si>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</si>
  <si>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</si>
  <si>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</si>
  <si>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</si>
  <si>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</si>
  <si>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</si>
  <si>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</si>
  <si>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</si>
  <si>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</si>
  <si>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</si>
  <si>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</si>
  <si>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</si>
  <si>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</si>
  <si>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</si>
  <si>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</si>
  <si>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</si>
  <si>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</si>
  <si>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</si>
  <si>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</si>
  <si>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</si>
  <si>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</si>
  <si>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</si>
  <si>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</si>
  <si>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</si>
  <si>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</si>
  <si>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</si>
  <si>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</si>
  <si>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</si>
  <si>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</si>
  <si>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</si>
  <si>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</si>
  <si>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</si>
  <si>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</si>
  <si>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</si>
  <si>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</si>
  <si>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</si>
  <si>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</si>
  <si>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</si>
  <si>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</si>
  <si>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</si>
  <si>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</si>
  <si>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</si>
  <si>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</si>
  <si>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</si>
  <si>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</si>
  <si>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</si>
  <si>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</si>
  <si>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</si>
  <si>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</si>
  <si>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</si>
  <si>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</si>
  <si>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</si>
  <si>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</si>
  <si>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</si>
  <si>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</si>
  <si>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</si>
  <si>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</si>
  <si>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</si>
  <si>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</si>
  <si>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</si>
  <si>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</si>
  <si>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</si>
  <si>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</si>
  <si>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</si>
  <si>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</si>
  <si>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</si>
  <si>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</si>
  <si>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</si>
  <si>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</si>
  <si>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</si>
  <si>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</si>
  <si>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</si>
  <si>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</si>
  <si>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</si>
  <si>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</si>
  <si>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</si>
  <si>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</si>
  <si>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</si>
  <si>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</si>
  <si>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</si>
  <si>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</si>
  <si>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</si>
  <si>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</si>
  <si>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</si>
  <si>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</si>
  <si>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</si>
  <si>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</si>
  <si>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</si>
  <si>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</si>
  <si>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</si>
  <si>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</si>
  <si>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</si>
  <si>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</si>
  <si>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</si>
  <si>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</si>
  <si>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</si>
  <si>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</si>
  <si>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</si>
  <si>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</si>
  <si>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</si>
  <si>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</si>
  <si>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</si>
  <si>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</si>
  <si>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</si>
  <si>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</si>
  <si>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</si>
  <si>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</si>
  <si>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</si>
  <si>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</si>
  <si>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</si>
  <si>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</si>
  <si>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</si>
  <si>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</si>
  <si>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</si>
  <si>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</si>
  <si>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</si>
  <si>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</si>
  <si>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</si>
  <si>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</si>
  <si>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</si>
  <si>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</si>
  <si>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</si>
  <si>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</si>
  <si>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</si>
  <si>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</si>
  <si>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</si>
  <si>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</si>
  <si>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</si>
  <si>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</si>
  <si>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</si>
  <si>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</si>
  <si>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</si>
  <si>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</si>
  <si>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</si>
  <si>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</si>
  <si>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</si>
  <si>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</si>
  <si>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</si>
  <si>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</si>
  <si>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</si>
  <si>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</si>
  <si>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</si>
  <si>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</si>
  <si>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</si>
  <si>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</si>
  <si>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</si>
  <si>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</si>
  <si>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</si>
  <si>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</si>
  <si>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</si>
  <si>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</si>
  <si>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</si>
  <si>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</si>
  <si>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</si>
  <si>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</si>
  <si>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</si>
  <si>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</si>
  <si>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</si>
  <si>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</si>
  <si>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</si>
  <si>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</si>
  <si>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</si>
  <si>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</si>
  <si>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</si>
  <si>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</si>
  <si>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</si>
  <si>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</si>
  <si>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</si>
  <si>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</si>
  <si>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</si>
  <si>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</si>
  <si>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</si>
  <si>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</si>
  <si>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</si>
  <si>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</si>
  <si>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</si>
  <si>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</si>
  <si>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</si>
  <si>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</si>
  <si>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</si>
  <si>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</si>
  <si>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</si>
  <si>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</si>
  <si>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</si>
  <si>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</si>
  <si>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</si>
  <si>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</si>
  <si>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</si>
  <si>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</si>
  <si>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</si>
  <si>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</si>
  <si>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</si>
  <si>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</si>
  <si>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</si>
  <si>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</si>
  <si>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</si>
  <si>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</si>
  <si>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</si>
  <si>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</si>
  <si>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</si>
  <si>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</si>
  <si>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</si>
  <si>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</si>
  <si>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</si>
  <si>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</si>
  <si>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</si>
  <si>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</si>
  <si>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</si>
  <si>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</si>
  <si>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</si>
  <si>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</si>
  <si>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</si>
  <si>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</si>
  <si>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</si>
  <si>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</si>
  <si>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</si>
  <si>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</si>
  <si>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</si>
  <si>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</si>
  <si>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</si>
  <si>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</si>
  <si>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</si>
  <si>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</si>
  <si>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</si>
  <si>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</si>
  <si>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</si>
  <si>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</si>
  <si>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</si>
  <si>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</si>
  <si>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</si>
  <si>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</si>
  <si>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</si>
  <si>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</si>
  <si>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</si>
  <si>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</si>
  <si>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</si>
  <si>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</si>
  <si>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</si>
  <si>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</si>
  <si>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</si>
  <si>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</si>
  <si>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</si>
  <si>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</si>
  <si>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</si>
  <si>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</si>
  <si>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</si>
  <si>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</si>
  <si>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</si>
  <si>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</si>
  <si>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</si>
  <si>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</si>
  <si>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</si>
  <si>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</si>
  <si>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</si>
  <si>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</si>
  <si>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</si>
  <si>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</si>
  <si>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</si>
  <si>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</si>
  <si>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</si>
  <si>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</si>
  <si>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</si>
  <si>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</si>
  <si>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</si>
  <si>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</si>
  <si>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</si>
  <si>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</si>
  <si>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</si>
  <si>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</si>
  <si>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</si>
  <si>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</si>
  <si>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</si>
  <si>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</si>
  <si>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</si>
  <si>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</si>
  <si>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</si>
  <si>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</si>
  <si>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</si>
  <si>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</si>
  <si>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</si>
  <si>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</si>
  <si>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</si>
  <si>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</si>
  <si>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</si>
  <si>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</si>
  <si>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</si>
  <si>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</si>
  <si>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</si>
  <si>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</si>
  <si>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</si>
  <si>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</si>
  <si>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</si>
  <si>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</si>
  <si>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</si>
  <si>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</si>
  <si>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</si>
  <si>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</si>
  <si>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</si>
  <si>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</si>
  <si>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</si>
  <si>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</si>
  <si>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</si>
  <si>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</si>
  <si>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</si>
  <si>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</si>
  <si>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</si>
  <si>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</si>
  <si>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</si>
  <si>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</si>
  <si>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</si>
  <si>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</si>
  <si>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</si>
  <si>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</si>
  <si>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</si>
  <si>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</si>
  <si>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</si>
  <si>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</si>
  <si>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</si>
  <si>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</si>
  <si>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</si>
  <si>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</si>
  <si>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</si>
  <si>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</si>
  <si>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</si>
  <si>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</si>
  <si>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</si>
  <si>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</si>
  <si>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</si>
  <si>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</si>
  <si>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</si>
  <si>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</si>
  <si>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</si>
  <si>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</si>
  <si>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</si>
  <si>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</si>
  <si>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</si>
  <si>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</si>
  <si>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</si>
  <si>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</si>
  <si>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</si>
  <si>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</si>
  <si>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</si>
  <si>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</si>
  <si>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</si>
  <si>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</si>
  <si>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</si>
  <si>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</si>
  <si>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</si>
  <si>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</si>
  <si>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</si>
  <si>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</si>
  <si>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</si>
  <si>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</si>
  <si>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</si>
  <si>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</si>
  <si>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</si>
  <si>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</si>
  <si>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</si>
  <si>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</si>
  <si>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</si>
  <si>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</si>
  <si>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</si>
  <si>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</si>
  <si>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</si>
  <si>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</si>
  <si>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</si>
  <si>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</si>
  <si>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</si>
  <si>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</si>
  <si>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</si>
  <si>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</si>
  <si>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</si>
  <si>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</si>
  <si>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</si>
  <si>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</si>
  <si>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</si>
  <si>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</si>
  <si>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</si>
  <si>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</si>
  <si>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</si>
  <si>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</si>
  <si>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</si>
  <si>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</si>
  <si>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</si>
  <si>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</si>
  <si>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</si>
  <si>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</si>
  <si>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</si>
  <si>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</si>
  <si>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</si>
  <si>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</si>
  <si>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</si>
  <si>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</si>
  <si>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</si>
  <si>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</si>
  <si>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</si>
  <si>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</si>
  <si>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</si>
  <si>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</si>
  <si>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</si>
  <si>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</si>
  <si>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</si>
  <si>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</si>
  <si>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</si>
  <si>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</si>
  <si>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</si>
  <si>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</si>
  <si>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</si>
  <si>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</si>
  <si>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</si>
  <si>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</si>
  <si>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</si>
  <si>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</si>
  <si>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</si>
  <si>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</si>
  <si>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</si>
  <si>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</si>
  <si>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</si>
  <si>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</si>
  <si>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</si>
  <si>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</si>
  <si>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</si>
  <si>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</si>
  <si>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</si>
  <si>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</si>
  <si>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</si>
  <si>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</si>
  <si>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</si>
  <si>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</si>
  <si>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</si>
  <si>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</si>
  <si>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</si>
  <si>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</si>
  <si>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</si>
  <si>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</si>
  <si>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</si>
  <si>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</si>
  <si>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</si>
  <si>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</si>
  <si>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</si>
  <si>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</si>
  <si>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</si>
  <si>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</si>
  <si>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</si>
  <si>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</si>
  <si>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</si>
  <si>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</si>
  <si>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</si>
  <si>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</si>
  <si>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</si>
  <si>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</si>
  <si>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</si>
  <si>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</si>
  <si>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</si>
  <si>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</si>
  <si>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</si>
  <si>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</si>
  <si>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</si>
  <si>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</si>
  <si>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</si>
  <si>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</si>
  <si>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</si>
  <si>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</si>
  <si>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</si>
  <si>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</si>
  <si>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</si>
  <si>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</si>
  <si>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</si>
  <si>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</si>
  <si>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</si>
  <si>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</si>
  <si>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</si>
  <si>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</si>
  <si>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</si>
  <si>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</si>
  <si>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</si>
  <si>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</si>
  <si>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</si>
  <si>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</si>
  <si>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</si>
  <si>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</si>
  <si>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</si>
  <si>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</si>
  <si>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</si>
  <si>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</si>
  <si>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</si>
  <si>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</si>
  <si>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</si>
  <si>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</si>
  <si>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</si>
  <si>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</si>
  <si>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</si>
  <si>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</si>
  <si>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</si>
  <si>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</si>
  <si>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</si>
  <si>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</si>
  <si>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</si>
  <si>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</si>
  <si>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</si>
  <si>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</si>
  <si>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</si>
  <si>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</si>
  <si>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</si>
  <si>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</si>
  <si>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</si>
  <si>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</si>
  <si>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</si>
  <si>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</si>
  <si>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</si>
  <si>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</si>
  <si>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</si>
  <si>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</si>
  <si>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</si>
  <si>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</si>
  <si>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</si>
  <si>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</si>
  <si>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</si>
  <si>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</si>
  <si>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</si>
  <si>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</si>
  <si>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</si>
  <si>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</si>
  <si>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</si>
  <si>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</si>
  <si>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</si>
  <si>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</si>
  <si>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</si>
  <si>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</si>
  <si>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</si>
  <si>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</si>
  <si>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</si>
  <si>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</si>
  <si>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</si>
  <si>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</si>
  <si>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</si>
  <si>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</si>
  <si>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</si>
  <si>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</si>
  <si>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</si>
  <si>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</si>
  <si>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</si>
  <si>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</si>
  <si>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</si>
  <si>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</si>
  <si>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</si>
  <si>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</si>
  <si>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</si>
  <si>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</si>
  <si>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</si>
  <si>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</si>
  <si>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</si>
  <si>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</si>
  <si>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</si>
  <si>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</si>
  <si>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</si>
  <si>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</si>
  <si>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</si>
  <si>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</si>
  <si>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</si>
  <si>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</si>
  <si>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</si>
  <si>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</si>
  <si>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</si>
  <si>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</si>
  <si>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</si>
  <si>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</si>
  <si>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</si>
  <si>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</si>
  <si>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</si>
  <si>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</si>
  <si>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</si>
  <si>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</si>
  <si>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</si>
  <si>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</si>
  <si>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</si>
  <si>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</si>
  <si>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</si>
  <si>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</si>
  <si>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</si>
  <si>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</si>
  <si>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</si>
  <si>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</si>
  <si>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</si>
  <si>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</si>
  <si>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</si>
  <si>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</si>
  <si>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</si>
  <si>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</si>
  <si>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</si>
  <si>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</si>
  <si>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</si>
  <si>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</si>
  <si>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</si>
  <si>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</si>
  <si>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</si>
  <si>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</si>
  <si>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</si>
  <si>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</si>
  <si>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</si>
  <si>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</si>
  <si>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</si>
  <si>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</si>
  <si>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</si>
  <si>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</si>
  <si>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</si>
  <si>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</si>
  <si>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</si>
  <si>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</si>
  <si>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</si>
  <si>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</si>
  <si>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</si>
  <si>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</si>
  <si>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</si>
  <si>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</si>
  <si>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</si>
  <si>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</si>
  <si>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</si>
  <si>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</si>
  <si>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</si>
  <si>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</si>
  <si>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</si>
  <si>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</si>
  <si>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</si>
  <si>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</si>
  <si>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</si>
  <si>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</si>
  <si>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</si>
  <si>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</si>
  <si>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</si>
  <si>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</si>
  <si>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</si>
  <si>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</si>
  <si>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</si>
  <si>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</si>
  <si>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</si>
  <si>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</si>
  <si>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</si>
  <si>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</si>
  <si>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</si>
  <si>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</si>
  <si>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</si>
  <si>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</si>
  <si>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</si>
  <si>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</si>
  <si>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</si>
  <si>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</si>
  <si>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</si>
  <si>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</si>
  <si>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</si>
  <si>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</si>
  <si>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</si>
  <si>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</si>
  <si>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</si>
  <si>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</si>
  <si>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</si>
  <si>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</si>
  <si>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</si>
  <si>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</si>
  <si>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</si>
  <si>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</si>
  <si>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</si>
  <si>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</si>
  <si>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</si>
  <si>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</si>
  <si>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</si>
  <si>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</si>
  <si>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</si>
  <si>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</si>
  <si>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</si>
  <si>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</si>
  <si>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</si>
  <si>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</si>
  <si>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</si>
  <si>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</si>
  <si>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</si>
  <si>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</si>
  <si>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</si>
  <si>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</si>
  <si>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</si>
  <si>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</si>
  <si>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</si>
  <si>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</si>
  <si>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</si>
  <si>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</si>
  <si>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</si>
  <si>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</si>
  <si>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</si>
  <si>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</si>
  <si>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</si>
  <si>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</si>
  <si>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</si>
  <si>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</si>
  <si>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</si>
  <si>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</si>
  <si>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</si>
  <si>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</si>
  <si>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</si>
  <si>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</si>
  <si>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</si>
  <si>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</si>
  <si>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</si>
  <si>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</si>
  <si>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</si>
  <si>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</si>
  <si>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</si>
  <si>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</si>
  <si>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</si>
  <si>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</si>
  <si>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</si>
  <si>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</si>
  <si>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</si>
  <si>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</si>
  <si>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</si>
  <si>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</si>
  <si>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</si>
  <si>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</si>
  <si>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</si>
  <si>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</si>
  <si>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</si>
  <si>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</si>
  <si>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</si>
  <si>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</si>
  <si>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</si>
  <si>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</si>
  <si>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</si>
  <si>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</si>
  <si>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</si>
  <si>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</si>
  <si>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</si>
  <si>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</si>
  <si>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</si>
  <si>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</si>
  <si>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</si>
  <si>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</si>
  <si>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</si>
  <si>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</si>
  <si>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</si>
  <si>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</si>
  <si>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</si>
  <si>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</si>
  <si>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</si>
  <si>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</si>
  <si>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</si>
  <si>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</si>
  <si>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</si>
  <si>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</si>
  <si>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</si>
  <si>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</si>
  <si>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</si>
  <si>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</si>
  <si>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</si>
  <si>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</si>
  <si>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</si>
  <si>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</si>
  <si>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</si>
  <si>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</si>
  <si>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</si>
  <si>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</si>
  <si>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</si>
  <si>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</si>
  <si>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</si>
  <si>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</si>
  <si>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</si>
  <si>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</si>
  <si>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</si>
  <si>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</si>
  <si>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</si>
  <si>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</si>
  <si>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</si>
  <si>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</si>
  <si>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</si>
  <si>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</si>
  <si>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</si>
  <si>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</si>
  <si>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</si>
  <si>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</si>
  <si>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</si>
  <si>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</si>
  <si>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</si>
  <si>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</si>
  <si>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</si>
  <si>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</si>
  <si>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</si>
  <si>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</si>
  <si>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</si>
  <si>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</si>
  <si>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</si>
  <si>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</si>
  <si>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</si>
  <si>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</si>
  <si>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</si>
  <si>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</si>
  <si>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</si>
  <si>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</si>
  <si>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</si>
  <si>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</si>
  <si>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</si>
  <si>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</si>
  <si>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</si>
  <si>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</si>
  <si>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</si>
  <si>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</si>
  <si>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</si>
  <si>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</si>
  <si>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</si>
  <si>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</si>
  <si>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</si>
  <si>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</si>
  <si>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</si>
  <si>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</si>
  <si>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</si>
  <si>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</si>
  <si>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</si>
  <si>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</si>
  <si>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</si>
  <si>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</si>
  <si>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</si>
  <si>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</si>
  <si>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</si>
  <si>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</si>
  <si>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</si>
  <si>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</si>
  <si>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</si>
  <si>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</si>
  <si>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</si>
  <si>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</si>
  <si>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</si>
  <si>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</si>
  <si>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</si>
  <si>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</si>
  <si>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</si>
  <si>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</si>
  <si>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</si>
  <si>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</si>
  <si>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</si>
  <si>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</si>
  <si>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</si>
  <si>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</si>
  <si>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</si>
  <si>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</si>
  <si>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</si>
  <si>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</si>
  <si>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</si>
  <si>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</si>
  <si>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</si>
  <si>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</si>
  <si>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</si>
  <si>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</si>
  <si>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</si>
  <si>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</si>
  <si>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</si>
  <si>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</si>
  <si>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</si>
  <si>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</si>
  <si>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</si>
  <si>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</si>
  <si>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</si>
  <si>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</si>
  <si>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</si>
  <si>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</si>
  <si>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</si>
  <si>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</si>
  <si>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</si>
  <si>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</si>
  <si>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</si>
  <si>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</si>
  <si>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</si>
  <si>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</si>
  <si>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</si>
  <si>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</si>
  <si>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</si>
  <si>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</si>
  <si>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</si>
  <si>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</si>
  <si>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</si>
  <si>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</si>
  <si>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</si>
  <si>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</si>
  <si>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</si>
  <si>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</si>
  <si>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</si>
  <si>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</si>
  <si>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</si>
  <si>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</si>
  <si>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</si>
  <si>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</si>
  <si>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</si>
  <si>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</si>
  <si>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</si>
  <si>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</si>
  <si>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</si>
  <si>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</si>
  <si>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</si>
  <si>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</si>
  <si>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</si>
  <si>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</si>
  <si>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</si>
  <si>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</si>
  <si>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</si>
  <si>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</si>
  <si>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</si>
  <si>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</si>
  <si>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</si>
  <si>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</si>
  <si>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</si>
  <si>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</si>
  <si>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</si>
  <si>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</si>
  <si>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</si>
  <si>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</si>
  <si>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</si>
  <si>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</si>
  <si>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</si>
  <si>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</si>
  <si>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</si>
  <si>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</si>
  <si>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</si>
  <si>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</si>
  <si>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</si>
  <si>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</si>
  <si>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</si>
  <si>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</si>
  <si>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</si>
  <si>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</si>
  <si>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</si>
  <si>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</si>
  <si>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</si>
  <si>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</si>
  <si>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</si>
  <si>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</si>
  <si>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</si>
  <si>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</si>
  <si>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</si>
  <si>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</si>
  <si>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</si>
  <si>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</si>
  <si>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</si>
  <si>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</si>
  <si>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</si>
  <si>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</si>
  <si>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</si>
  <si>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</si>
  <si>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</si>
  <si>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</si>
  <si>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</si>
  <si>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</si>
  <si>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</si>
  <si>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</si>
  <si>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</si>
  <si>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</si>
  <si>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</si>
  <si>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</si>
  <si>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</si>
  <si>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</si>
  <si>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</si>
  <si>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</si>
  <si>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</si>
  <si>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</si>
  <si>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</si>
  <si>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</si>
  <si>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</si>
  <si>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</si>
  <si>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</si>
  <si>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</si>
  <si>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</si>
  <si>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</si>
  <si>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</si>
  <si>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</si>
  <si>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</si>
  <si>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</si>
  <si>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</si>
  <si>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</si>
  <si>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</si>
  <si>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</si>
  <si>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</si>
  <si>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</si>
  <si>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</si>
  <si>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</si>
  <si>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</si>
  <si>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</si>
  <si>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</si>
  <si>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</si>
  <si>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</si>
  <si>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</si>
  <si>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</si>
  <si>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</si>
  <si>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</si>
  <si>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</si>
  <si>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</si>
  <si>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</si>
  <si>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</si>
  <si>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</si>
  <si>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</si>
  <si>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</si>
  <si>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</si>
  <si>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</si>
  <si>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</si>
  <si>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</si>
  <si>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</si>
  <si>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</si>
  <si>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</si>
  <si>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</si>
  <si>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</si>
  <si>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</si>
  <si>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</si>
  <si>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</si>
  <si>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</si>
  <si>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</si>
  <si>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</si>
  <si>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</si>
  <si>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</si>
  <si>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</si>
  <si>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</si>
  <si>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</si>
  <si>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</si>
  <si>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</si>
  <si>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</si>
  <si>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</si>
  <si>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</si>
  <si>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</si>
  <si>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</si>
  <si>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</si>
  <si>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</si>
  <si>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</si>
  <si>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</si>
  <si>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</si>
  <si>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</si>
  <si>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</si>
  <si>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</si>
  <si>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</si>
  <si>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</si>
  <si>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</si>
  <si>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</si>
  <si>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</si>
  <si>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</si>
  <si>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</si>
  <si>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</si>
  <si>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</si>
  <si>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</si>
  <si>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</si>
  <si>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</si>
  <si>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</si>
  <si>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</si>
  <si>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</si>
  <si>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</si>
  <si>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</si>
  <si>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</si>
  <si>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</si>
  <si>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</si>
  <si>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</si>
  <si>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</si>
  <si>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</si>
  <si>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</si>
  <si>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</si>
  <si>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</si>
  <si>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</si>
  <si>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</si>
  <si>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</si>
  <si>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</si>
  <si>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</si>
  <si>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</si>
  <si>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</si>
  <si>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</si>
  <si>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</si>
  <si>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</si>
  <si>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</si>
  <si>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</si>
  <si>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</si>
  <si>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</si>
  <si>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</si>
  <si>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</si>
  <si>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</si>
  <si>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</si>
  <si>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</si>
  <si>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</si>
  <si>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</si>
  <si>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</si>
  <si>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</si>
  <si>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</si>
  <si>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</si>
  <si>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</si>
  <si>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</si>
  <si>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</si>
  <si>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</si>
  <si>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</si>
  <si>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</si>
  <si>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</si>
  <si>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</si>
  <si>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</si>
  <si>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</si>
  <si>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</si>
  <si>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</si>
  <si>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</si>
  <si>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</si>
  <si>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</si>
  <si>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</si>
  <si>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</si>
  <si>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</si>
  <si>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</si>
  <si>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</si>
  <si>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</si>
  <si>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</si>
  <si>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</si>
  <si>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</si>
  <si>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</si>
  <si>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</si>
  <si>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</si>
  <si>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</si>
  <si>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</si>
  <si>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</si>
  <si>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</si>
  <si>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</si>
  <si>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</si>
  <si>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</si>
  <si>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</si>
  <si>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</si>
  <si>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</si>
  <si>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</si>
  <si>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</si>
  <si>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</si>
  <si>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</si>
  <si>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</si>
  <si>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</si>
  <si>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</si>
  <si>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</si>
  <si>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</si>
  <si>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</si>
  <si>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</si>
  <si>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</si>
  <si>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</si>
  <si>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</si>
  <si>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</si>
  <si>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</si>
  <si>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</si>
  <si>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</si>
  <si>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</si>
  <si>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</si>
  <si>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</si>
  <si>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</si>
  <si>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</si>
  <si>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</si>
  <si>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</si>
  <si>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</si>
  <si>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</si>
  <si>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</si>
  <si>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</si>
  <si>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</si>
  <si>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</si>
  <si>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</si>
  <si>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</si>
  <si>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</si>
  <si>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</si>
  <si>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</si>
  <si>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</si>
  <si>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</si>
  <si>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</si>
  <si>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</si>
  <si>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</si>
  <si>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</si>
  <si>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</si>
  <si>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</si>
  <si>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</si>
  <si>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</si>
  <si>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</si>
  <si>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</si>
  <si>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</si>
  <si>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</si>
  <si>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</si>
  <si>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</si>
  <si>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</si>
  <si>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</si>
  <si>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</si>
  <si>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</si>
  <si>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</si>
  <si>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</si>
  <si>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</si>
  <si>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</si>
  <si>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</si>
  <si>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</si>
  <si>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</si>
  <si>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</si>
  <si>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</si>
  <si>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</si>
  <si>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</si>
  <si>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</si>
  <si>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</si>
  <si>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</si>
  <si>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</si>
  <si>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</si>
  <si>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</si>
  <si>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</si>
  <si>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</si>
  <si>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</si>
  <si>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</si>
  <si>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</si>
  <si>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</si>
  <si>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</si>
  <si>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</si>
  <si>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</si>
  <si>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</si>
  <si>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</si>
  <si>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</si>
  <si>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</si>
  <si>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</si>
  <si>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</si>
  <si>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</si>
  <si>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</si>
  <si>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</si>
  <si>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</si>
  <si>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</si>
  <si>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</si>
  <si>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</si>
  <si>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</si>
  <si>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</si>
  <si>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</si>
  <si>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</si>
  <si>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</si>
  <si>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</si>
  <si>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</si>
  <si>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</si>
  <si>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</si>
  <si>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</si>
  <si>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</si>
  <si>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</si>
  <si>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</si>
  <si>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</si>
  <si>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</si>
  <si>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</si>
  <si>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</si>
  <si>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</si>
  <si>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</si>
  <si>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</si>
  <si>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</si>
  <si>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</si>
  <si>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</si>
  <si>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</si>
  <si>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</si>
  <si>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</si>
  <si>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</si>
  <si>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</si>
  <si>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</si>
  <si>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</si>
  <si>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</si>
  <si>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</si>
  <si>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</si>
  <si>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</si>
  <si>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</si>
  <si>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</si>
  <si>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</si>
  <si>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</si>
  <si>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</si>
  <si>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</si>
  <si>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</si>
  <si>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</si>
  <si>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</si>
  <si>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</si>
  <si>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</si>
  <si>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</si>
  <si>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</si>
  <si>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</si>
  <si>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</si>
  <si>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</si>
  <si>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</si>
  <si>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</si>
  <si>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</si>
  <si>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</si>
  <si>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</si>
  <si>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</si>
  <si>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</si>
  <si>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</si>
  <si>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</si>
  <si>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</si>
  <si>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</si>
  <si>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</si>
  <si>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</si>
  <si>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</si>
  <si>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</si>
  <si>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</si>
  <si>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</si>
  <si>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</si>
  <si>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</si>
  <si>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</si>
  <si>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</si>
  <si>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</si>
  <si>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</si>
  <si>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</si>
  <si>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</si>
  <si>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</si>
  <si>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</si>
  <si>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</si>
  <si>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</si>
  <si>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</si>
  <si>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</si>
  <si>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</si>
  <si>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</si>
  <si>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</si>
  <si>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</si>
  <si>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</si>
  <si>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</si>
  <si>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</si>
  <si>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</si>
  <si>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</si>
  <si>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</si>
  <si>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</si>
  <si>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</si>
  <si>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</si>
  <si>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</si>
  <si>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</si>
  <si>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</si>
  <si>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</si>
  <si>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</si>
  <si>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</si>
  <si>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</si>
  <si>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</si>
  <si>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</si>
  <si>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</si>
  <si>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</si>
  <si>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</si>
  <si>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</si>
  <si>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</si>
  <si>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</si>
  <si>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</si>
  <si>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</si>
  <si>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</si>
  <si>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</si>
  <si>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</si>
  <si>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</si>
  <si>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</si>
  <si>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</si>
  <si>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</si>
  <si>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</si>
  <si>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</si>
  <si>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</si>
  <si>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</si>
  <si>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</si>
  <si>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</si>
  <si>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</si>
  <si>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</si>
  <si>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</si>
  <si>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</si>
  <si>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</si>
  <si>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</si>
  <si>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</si>
  <si>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</si>
  <si>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</si>
  <si>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</si>
  <si>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</si>
  <si>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</si>
  <si>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</si>
  <si>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</si>
  <si>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</si>
  <si>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</si>
  <si>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</si>
  <si>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</si>
  <si>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</si>
  <si>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</si>
  <si>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</si>
  <si>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</si>
  <si>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</si>
  <si>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</si>
  <si>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</si>
  <si>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</si>
  <si>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</si>
  <si>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</si>
  <si>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</si>
  <si>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</si>
  <si>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</si>
  <si>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</si>
  <si>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</si>
  <si>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</si>
  <si>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</si>
  <si>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</si>
  <si>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</si>
  <si>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</si>
  <si>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</si>
  <si>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</si>
  <si>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</si>
  <si>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</si>
  <si>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</si>
  <si>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</si>
  <si>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</si>
  <si>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</si>
  <si>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</si>
  <si>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</si>
  <si>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</si>
  <si>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</si>
  <si>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</si>
  <si>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</si>
  <si>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</si>
  <si>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</si>
  <si>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</si>
  <si>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</si>
  <si>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</si>
  <si>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</si>
  <si>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</si>
  <si>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</si>
  <si>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</si>
  <si>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</si>
  <si>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</si>
  <si>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</si>
  <si>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</si>
  <si>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</si>
  <si>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</si>
  <si>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</si>
  <si>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</si>
  <si>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</si>
  <si>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</si>
  <si>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</si>
  <si>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</si>
  <si>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</si>
  <si>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</si>
  <si>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</si>
  <si>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</si>
  <si>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</si>
  <si>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</si>
  <si>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</si>
  <si>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</si>
  <si>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</si>
  <si>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</si>
  <si>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</si>
  <si>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</si>
  <si>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</si>
  <si>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</si>
  <si>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</si>
  <si>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</si>
  <si>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</si>
  <si>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</si>
  <si>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</si>
  <si>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</si>
  <si>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</si>
  <si>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</si>
  <si>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</si>
  <si>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</si>
  <si>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</si>
  <si>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</si>
  <si>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</si>
  <si>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</si>
  <si>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</si>
  <si>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</si>
  <si>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</si>
  <si>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</si>
  <si>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</si>
  <si>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</si>
  <si>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</si>
  <si>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</si>
  <si>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</si>
  <si>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</si>
  <si>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</si>
  <si>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</si>
  <si>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</si>
  <si>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</si>
  <si>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</si>
  <si>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</si>
  <si>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</si>
  <si>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</si>
  <si>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</si>
  <si>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</si>
  <si>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</si>
  <si>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</si>
  <si>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</si>
  <si>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</si>
  <si>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</si>
  <si>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</si>
  <si>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</si>
  <si>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</si>
  <si>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</si>
  <si>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</si>
  <si>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</si>
  <si>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</si>
  <si>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</si>
  <si>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</si>
  <si>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</si>
  <si>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</si>
  <si>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</si>
  <si>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</si>
  <si>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</si>
  <si>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</si>
  <si>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</si>
  <si>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</si>
  <si>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</si>
  <si>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</si>
  <si>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</si>
  <si>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</si>
  <si>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</si>
  <si>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</si>
  <si>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</si>
  <si>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</si>
  <si>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</si>
  <si>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</si>
  <si>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</si>
  <si>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</si>
  <si>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</si>
  <si>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</si>
  <si>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</si>
  <si>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</si>
  <si>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</si>
  <si>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</si>
  <si>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</si>
  <si>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</si>
  <si>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</si>
  <si>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</si>
  <si>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</si>
  <si>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</si>
  <si>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</si>
  <si>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</si>
  <si>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</si>
  <si>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</si>
  <si>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</si>
  <si>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</si>
  <si>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</si>
  <si>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</si>
  <si>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</si>
  <si>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</si>
  <si>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</si>
  <si>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</si>
  <si>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</si>
  <si>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</si>
  <si>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</si>
  <si>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</si>
  <si>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</si>
  <si>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</si>
  <si>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</si>
  <si>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</si>
  <si>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</si>
  <si>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</si>
  <si>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</si>
  <si>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</si>
  <si>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</si>
  <si>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</si>
  <si>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</si>
  <si>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</si>
  <si>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</si>
  <si>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</si>
  <si>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</si>
  <si>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</si>
  <si>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</si>
  <si>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</si>
  <si>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</si>
  <si>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</si>
  <si>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</si>
  <si>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</si>
  <si>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</si>
  <si>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</si>
  <si>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</si>
  <si>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</si>
  <si>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</si>
  <si>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</si>
  <si>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</si>
  <si>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</si>
  <si>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</si>
  <si>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</si>
  <si>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</si>
  <si>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</si>
  <si>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</si>
  <si>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</si>
  <si>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</si>
  <si>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</si>
  <si>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</si>
  <si>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</si>
  <si>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</si>
  <si>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</si>
  <si>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</si>
  <si>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</si>
  <si>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</si>
  <si>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</si>
  <si>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</si>
  <si>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</si>
  <si>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</si>
  <si>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</si>
  <si>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</si>
  <si>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</si>
  <si>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</si>
  <si>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</si>
  <si>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</si>
  <si>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</si>
  <si>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</si>
  <si>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</si>
  <si>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</si>
  <si>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</si>
  <si>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</si>
  <si>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</si>
  <si>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</si>
  <si>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</si>
  <si>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</si>
  <si>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</si>
  <si>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</si>
  <si>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</si>
  <si>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</si>
  <si>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</si>
  <si>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</si>
  <si>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</si>
  <si>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</si>
  <si>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</si>
  <si>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</si>
  <si>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</si>
  <si>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</si>
  <si>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</si>
  <si>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</si>
  <si>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</si>
  <si>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</si>
  <si>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</si>
  <si>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</si>
  <si>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</si>
  <si>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</si>
  <si>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</si>
  <si>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</si>
  <si>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</si>
  <si>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</si>
  <si>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</si>
  <si>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</si>
  <si>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</si>
  <si>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</si>
  <si>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</si>
  <si>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</si>
  <si>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</si>
  <si>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</si>
  <si>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</si>
  <si>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</si>
  <si>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</si>
  <si>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</si>
  <si>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</si>
  <si>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</si>
  <si>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</si>
  <si>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</si>
  <si>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</si>
  <si>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</si>
  <si>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</si>
  <si>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</si>
  <si>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</si>
  <si>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</si>
  <si>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</si>
  <si>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</si>
  <si>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</si>
  <si>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</si>
  <si>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</si>
  <si>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</si>
  <si>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</si>
  <si>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</si>
  <si>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</si>
  <si>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</si>
  <si>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</si>
  <si>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</si>
  <si>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</si>
  <si>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</si>
  <si>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</si>
  <si>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</si>
  <si>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</si>
  <si>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</si>
  <si>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</si>
  <si>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</si>
  <si>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</si>
  <si>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</si>
  <si>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</si>
  <si>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</si>
  <si>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</si>
  <si>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</si>
  <si>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</si>
  <si>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</si>
  <si>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</si>
  <si>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</si>
  <si>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</si>
  <si>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</si>
  <si>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</si>
  <si>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</si>
  <si>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</si>
  <si>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</si>
  <si>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</si>
  <si>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</si>
  <si>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</si>
  <si>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</si>
  <si>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</si>
  <si>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</si>
  <si>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</si>
  <si>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</si>
  <si>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</si>
  <si>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</si>
  <si>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</si>
  <si>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</si>
  <si>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</si>
  <si>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</si>
  <si>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</si>
  <si>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</si>
  <si>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</si>
  <si>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</si>
  <si>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</si>
  <si>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</si>
  <si>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</si>
  <si>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</si>
  <si>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</si>
  <si>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</si>
  <si>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</si>
  <si>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</si>
  <si>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</si>
  <si>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</si>
  <si>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</si>
  <si>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</si>
  <si>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</si>
  <si>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</si>
  <si>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</si>
  <si>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</si>
  <si>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</si>
  <si>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</si>
  <si>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</si>
  <si>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</si>
  <si>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</si>
  <si>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</si>
  <si>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</si>
  <si>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</si>
  <si>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</si>
  <si>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</si>
  <si>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</si>
  <si>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</si>
  <si>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</si>
  <si>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</si>
  <si>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</si>
  <si>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</si>
  <si>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</si>
  <si>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</si>
  <si>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</si>
  <si>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</si>
  <si>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</si>
  <si>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</si>
  <si>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</si>
  <si>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</si>
  <si>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</si>
  <si>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</si>
  <si>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</si>
  <si>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</si>
  <si>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</si>
  <si>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</si>
  <si>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</si>
  <si>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</si>
  <si>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</si>
  <si>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</si>
  <si>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</si>
  <si>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</si>
  <si>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</si>
  <si>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</si>
  <si>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</si>
  <si>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</si>
  <si>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</si>
  <si>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</si>
  <si>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</si>
  <si>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</si>
  <si>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</si>
  <si>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</si>
  <si>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</si>
  <si>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</si>
  <si>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</si>
  <si>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</si>
  <si>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</si>
  <si>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</si>
  <si>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</si>
  <si>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</si>
  <si>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</si>
  <si>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</si>
  <si>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</si>
  <si>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</si>
  <si>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</si>
  <si>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</si>
  <si>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</si>
  <si>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</si>
  <si>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</si>
  <si>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</si>
  <si>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</si>
  <si>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</si>
  <si>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</si>
  <si>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</si>
  <si>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</si>
  <si>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</si>
  <si>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</si>
  <si>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</si>
  <si>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</si>
  <si>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</si>
  <si>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</si>
  <si>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</si>
  <si>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</si>
  <si>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</si>
  <si>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</si>
  <si>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</si>
  <si>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</si>
  <si>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</si>
  <si>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</si>
  <si>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</si>
  <si>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</si>
  <si>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</si>
  <si>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</si>
  <si>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</si>
  <si>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</si>
  <si>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</si>
  <si>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</si>
  <si>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</si>
  <si>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</si>
  <si>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</si>
  <si>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</si>
  <si>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</si>
  <si>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</si>
  <si>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</si>
  <si>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</si>
  <si>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</si>
  <si>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</si>
  <si>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</si>
  <si>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</si>
  <si>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</si>
  <si>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</si>
  <si>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</si>
  <si>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</si>
  <si>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</si>
  <si>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</si>
  <si>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</si>
  <si>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</si>
  <si>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</si>
  <si>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</si>
  <si>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</si>
  <si>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</si>
  <si>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</si>
  <si>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</si>
  <si>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</si>
  <si>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</si>
  <si>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</si>
  <si>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</si>
  <si>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</si>
  <si>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</si>
  <si>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</si>
  <si>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</si>
  <si>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</si>
  <si>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</si>
  <si>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</si>
  <si>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</si>
  <si>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</si>
  <si>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</si>
  <si>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</si>
  <si>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</si>
  <si>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</si>
  <si>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</si>
  <si>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</si>
  <si>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</si>
  <si>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</si>
  <si>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</si>
  <si>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</si>
  <si>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</si>
  <si>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</si>
  <si>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</si>
  <si>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</si>
  <si>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</si>
  <si>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</si>
  <si>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</si>
  <si>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</si>
  <si>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</si>
  <si>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</si>
  <si>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</si>
  <si>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</si>
  <si>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</si>
  <si>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</si>
  <si>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</si>
  <si>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</si>
  <si>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</si>
  <si>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</si>
  <si>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</si>
  <si>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</si>
  <si>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</si>
  <si>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</si>
  <si>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</si>
  <si>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</si>
  <si>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</si>
  <si>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</si>
  <si>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</si>
  <si>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</si>
  <si>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</si>
  <si>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</si>
  <si>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</si>
  <si>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</si>
  <si>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</si>
  <si>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</si>
  <si>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</si>
  <si>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</si>
  <si>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</si>
  <si>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</si>
  <si>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</si>
  <si>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</si>
  <si>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</si>
  <si>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</si>
  <si>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</si>
  <si>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</si>
  <si>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</si>
  <si>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</si>
  <si>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</si>
  <si>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</si>
  <si>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</si>
  <si>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</si>
  <si>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</si>
  <si>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</si>
  <si>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</si>
  <si>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</si>
  <si>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</si>
  <si>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</si>
  <si>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</si>
  <si>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</si>
  <si>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</si>
  <si>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</si>
  <si>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</si>
  <si>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</si>
  <si>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</si>
  <si>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</si>
  <si>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</si>
  <si>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</si>
  <si>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</si>
  <si>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</si>
  <si>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</si>
  <si>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</si>
  <si>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</si>
  <si>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</si>
  <si>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</si>
  <si>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</si>
  <si>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</si>
  <si>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</si>
  <si>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</si>
  <si>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</si>
  <si>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</si>
  <si>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</si>
  <si>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</si>
  <si>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</si>
  <si>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</si>
  <si>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</si>
  <si>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</si>
  <si>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</si>
  <si>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</si>
  <si>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</si>
  <si>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</si>
  <si>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</si>
  <si>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</si>
  <si>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</si>
  <si>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</si>
  <si>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</si>
  <si>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</si>
  <si>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</si>
  <si>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</si>
  <si>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</si>
  <si>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</si>
  <si>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</si>
  <si>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</si>
  <si>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</si>
  <si>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</si>
  <si>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</si>
  <si>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</si>
  <si>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</si>
  <si>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</si>
  <si>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</si>
  <si>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</si>
  <si>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</si>
  <si>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</si>
  <si>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</si>
  <si>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</si>
  <si>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</si>
  <si>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</si>
  <si>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</si>
  <si>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</si>
  <si>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</si>
  <si>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</si>
  <si>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</si>
  <si>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</si>
  <si>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</si>
  <si>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</si>
  <si>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</si>
  <si>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</si>
  <si>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</si>
  <si>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</si>
  <si>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</si>
  <si>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</si>
  <si>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</si>
  <si>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</si>
  <si>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</si>
  <si>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</si>
  <si>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</si>
  <si>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</si>
  <si>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</si>
  <si>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</si>
  <si>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</si>
  <si>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</si>
  <si>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</si>
  <si>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</si>
  <si>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</si>
  <si>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</si>
  <si>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</si>
  <si>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</si>
  <si>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</si>
  <si>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</si>
  <si>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</si>
  <si>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</si>
  <si>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</si>
  <si>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</si>
  <si>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</si>
  <si>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</si>
  <si>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</si>
  <si>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</si>
  <si>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</si>
  <si>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</si>
  <si>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</si>
  <si>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</si>
  <si>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</si>
  <si>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</si>
  <si>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</si>
  <si>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</si>
  <si>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</si>
  <si>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</si>
  <si>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</si>
  <si>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</si>
  <si>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</si>
  <si>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</si>
  <si>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</si>
  <si>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</si>
  <si>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</si>
  <si>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</si>
  <si>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</si>
  <si>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</si>
  <si>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</si>
  <si>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</si>
  <si>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</si>
  <si>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</si>
  <si>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</si>
  <si>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</si>
  <si>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</si>
  <si>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</si>
  <si>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</si>
  <si>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</si>
  <si>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</si>
  <si>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</si>
  <si>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</si>
  <si>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</si>
  <si>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</si>
  <si>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</si>
  <si>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</si>
  <si>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</si>
  <si>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</si>
  <si>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</si>
  <si>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</si>
  <si>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</si>
  <si>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</si>
  <si>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</si>
  <si>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</si>
  <si>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</si>
  <si>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</si>
  <si>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</si>
  <si>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</si>
  <si>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</si>
  <si>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</si>
  <si>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</si>
  <si>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</si>
  <si>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</si>
  <si>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</si>
  <si>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</si>
  <si>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</si>
  <si>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</si>
  <si>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</si>
  <si>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</si>
  <si>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</si>
  <si>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</si>
  <si>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</si>
  <si>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</si>
  <si>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</si>
  <si>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</si>
  <si>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</si>
  <si>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</si>
  <si>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</si>
  <si>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</si>
  <si>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</si>
  <si>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</si>
  <si>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</si>
  <si>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</si>
  <si>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</si>
  <si>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</si>
  <si>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</si>
  <si>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</si>
  <si>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</si>
  <si>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</si>
  <si>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</si>
  <si>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</si>
  <si>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</si>
  <si>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</si>
  <si>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</si>
  <si>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</si>
  <si>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</si>
  <si>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</si>
  <si>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</si>
  <si>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</si>
  <si>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</si>
  <si>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</si>
  <si>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</si>
  <si>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</si>
  <si>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</si>
  <si>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</si>
  <si>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</si>
  <si>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</si>
  <si>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</si>
  <si>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</si>
  <si>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</si>
  <si>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</si>
  <si>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</si>
  <si>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</si>
  <si>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</si>
  <si>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</si>
  <si>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</si>
  <si>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</si>
  <si>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</si>
  <si>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</si>
  <si>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</si>
  <si>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</si>
  <si>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</si>
  <si>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</si>
  <si>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</si>
  <si>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</si>
  <si>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</si>
  <si>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</si>
  <si>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</si>
  <si>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</si>
  <si>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</si>
  <si>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</si>
  <si>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</si>
  <si>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</si>
  <si>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</si>
  <si>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</si>
  <si>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</si>
  <si>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</si>
  <si>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</si>
  <si>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</si>
  <si>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</si>
  <si>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</si>
  <si>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</si>
  <si>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</si>
  <si>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</si>
  <si>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</si>
  <si>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</si>
  <si>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</si>
  <si>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</si>
  <si>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</si>
  <si>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</si>
  <si>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</si>
  <si>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</si>
  <si>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</si>
  <si>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</si>
  <si>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</si>
  <si>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</si>
  <si>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</si>
  <si>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</si>
  <si>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</si>
  <si>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</si>
  <si>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</si>
  <si>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</si>
  <si>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</si>
  <si>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</si>
  <si>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</si>
  <si>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</si>
  <si>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</si>
  <si>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</si>
  <si>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</si>
  <si>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</si>
  <si>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</si>
  <si>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</si>
  <si>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</si>
  <si>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</si>
  <si>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</si>
  <si>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</si>
  <si>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</si>
  <si>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</si>
  <si>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</si>
  <si>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</si>
  <si>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</si>
  <si>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</si>
  <si>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</si>
  <si>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</si>
  <si>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</si>
  <si>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</si>
  <si>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</si>
  <si>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</si>
  <si>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</si>
  <si>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</si>
  <si>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</si>
  <si>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</si>
  <si>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</si>
  <si>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</si>
  <si>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</si>
  <si>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</si>
  <si>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</si>
  <si>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</si>
  <si>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</si>
  <si>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</si>
  <si>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</si>
  <si>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</si>
  <si>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</si>
  <si>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</si>
  <si>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</si>
  <si>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</si>
  <si>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</si>
  <si>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</si>
  <si>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</si>
  <si>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</si>
  <si>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</si>
  <si>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</si>
  <si>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</si>
  <si>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</si>
  <si>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</si>
  <si>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</si>
  <si>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</si>
  <si>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</si>
  <si>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</si>
  <si>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</si>
  <si>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</si>
  <si>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</si>
  <si>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</si>
  <si>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</si>
  <si>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</si>
  <si>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</si>
  <si>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</si>
  <si>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</si>
  <si>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</si>
  <si>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</si>
  <si>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</si>
  <si>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</si>
  <si>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</si>
  <si>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</si>
  <si>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</si>
  <si>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</si>
  <si>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</si>
  <si>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</si>
  <si>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</si>
  <si>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</si>
  <si>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</si>
  <si>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</si>
  <si>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</si>
  <si>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</si>
  <si>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</si>
  <si>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</si>
  <si>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</si>
  <si>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</si>
  <si>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</si>
  <si>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</si>
  <si>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</si>
  <si>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</si>
  <si>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</si>
  <si>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</si>
  <si>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</si>
  <si>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</si>
  <si>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</si>
  <si>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</si>
  <si>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</si>
  <si>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</si>
  <si>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</si>
  <si>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</si>
  <si>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</si>
  <si>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</si>
  <si>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</si>
  <si>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</si>
  <si>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</si>
  <si>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</si>
  <si>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</si>
  <si>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</si>
  <si>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</si>
  <si>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</si>
  <si>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</si>
  <si>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</si>
  <si>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</si>
  <si>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</si>
  <si>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</si>
  <si>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</si>
  <si>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</si>
  <si>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</si>
  <si>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</si>
  <si>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</si>
  <si>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</si>
  <si>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</si>
  <si>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</si>
  <si>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</si>
  <si>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</si>
  <si>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</si>
  <si>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</si>
  <si>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</si>
  <si>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</si>
  <si>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</si>
  <si>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</si>
  <si>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</si>
  <si>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</si>
  <si>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</si>
  <si>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</si>
  <si>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</si>
  <si>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</si>
  <si>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</si>
  <si>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</si>
  <si>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</si>
  <si>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</si>
  <si>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</si>
  <si>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</si>
  <si>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</si>
  <si>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</si>
  <si>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</si>
  <si>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</si>
  <si>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</si>
  <si>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</si>
  <si>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</si>
  <si>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</si>
  <si>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</si>
  <si>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</si>
  <si>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</si>
  <si>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</si>
  <si>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</si>
  <si>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</si>
  <si>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</si>
  <si>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</si>
  <si>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</si>
  <si>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</si>
  <si>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</si>
  <si>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</si>
  <si>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</si>
  <si>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</si>
  <si>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</si>
  <si>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</si>
  <si>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</si>
  <si>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</si>
  <si>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</si>
  <si>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</si>
  <si>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</si>
  <si>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</si>
  <si>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</si>
  <si>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</si>
  <si>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</si>
  <si>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</si>
  <si>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</si>
  <si>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</si>
  <si>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</si>
  <si>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</si>
  <si>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</si>
  <si>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</si>
  <si>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</si>
  <si>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</si>
  <si>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</si>
  <si>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</si>
  <si>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</si>
  <si>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</si>
  <si>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</si>
  <si>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</si>
  <si>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</si>
  <si>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</si>
  <si>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</si>
  <si>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</si>
  <si>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</si>
  <si>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</si>
  <si>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</si>
  <si>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</si>
  <si>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</si>
  <si>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</si>
  <si>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</si>
  <si>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</si>
  <si>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</si>
  <si>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</si>
  <si>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</si>
  <si>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</si>
  <si>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</si>
  <si>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</si>
  <si>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</si>
  <si>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</si>
  <si>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</si>
  <si>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</si>
  <si>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</si>
  <si>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</si>
  <si>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</si>
  <si>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</si>
  <si>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</si>
  <si>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</si>
  <si>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</si>
  <si>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</si>
  <si>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</si>
  <si>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</si>
  <si>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</si>
  <si>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</si>
  <si>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</si>
  <si>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</si>
  <si>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</si>
  <si>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</si>
  <si>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</si>
  <si>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</si>
  <si>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</si>
  <si>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</si>
  <si>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</si>
  <si>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</si>
  <si>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</si>
  <si>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</si>
  <si>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</si>
  <si>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</si>
  <si>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</si>
  <si>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</si>
  <si>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</si>
  <si>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</si>
  <si>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</si>
  <si>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</si>
  <si>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</si>
  <si>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</si>
  <si>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</si>
  <si>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</si>
  <si>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</si>
  <si>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</si>
  <si>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</si>
  <si>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</si>
  <si>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</si>
  <si>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</si>
  <si>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</si>
  <si>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</si>
  <si>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</si>
  <si>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</si>
  <si>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</si>
  <si>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</si>
  <si>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</si>
  <si>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</si>
  <si>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</si>
  <si>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</si>
  <si>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</si>
  <si>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</si>
  <si>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</si>
  <si>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</si>
  <si>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</si>
  <si>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</si>
  <si>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</si>
  <si>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</si>
  <si>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</si>
  <si>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</si>
  <si>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</si>
  <si>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</si>
  <si>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</si>
  <si>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</si>
  <si>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</si>
  <si>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</si>
  <si>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</si>
  <si>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</si>
  <si>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</si>
  <si>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</si>
  <si>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</si>
  <si>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</si>
  <si>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</si>
  <si>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</si>
  <si>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</si>
  <si>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</si>
  <si>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</si>
  <si>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</si>
  <si>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</si>
  <si>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</si>
  <si>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</si>
  <si>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</si>
  <si>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</si>
  <si>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</si>
  <si>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</si>
  <si>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</si>
  <si>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</si>
  <si>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</si>
  <si>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</si>
  <si>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</si>
  <si>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</si>
  <si>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</si>
  <si>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</si>
  <si>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</si>
  <si>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</si>
  <si>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</si>
  <si>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</si>
  <si>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</si>
  <si>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</si>
  <si>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</si>
  <si>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</si>
  <si>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</si>
  <si>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</si>
  <si>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</si>
  <si>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</si>
  <si>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</si>
  <si>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</si>
  <si>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</si>
  <si>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</si>
  <si>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</si>
  <si>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</si>
  <si>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</si>
  <si>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</si>
  <si>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</si>
  <si>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</si>
  <si>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</si>
  <si>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</si>
  <si>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</si>
  <si>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</si>
  <si>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</si>
  <si>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</si>
  <si>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</si>
  <si>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</si>
  <si>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</si>
  <si>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</si>
  <si>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</si>
  <si>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</si>
  <si>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</si>
  <si>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</si>
  <si>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</si>
  <si>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</si>
  <si>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</si>
  <si>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</si>
  <si>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</si>
  <si>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</si>
  <si>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</si>
  <si>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</si>
  <si>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</si>
  <si>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</si>
  <si>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</si>
  <si>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</si>
  <si>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</si>
  <si>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</si>
  <si>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</si>
  <si>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</si>
  <si>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</si>
  <si>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</si>
  <si>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</si>
  <si>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</si>
  <si>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</si>
  <si>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</si>
  <si>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</si>
  <si>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</si>
  <si>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</si>
  <si>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</si>
  <si>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</si>
  <si>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</si>
  <si>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</si>
  <si>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</si>
  <si>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</si>
  <si>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</si>
  <si>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</si>
  <si>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</si>
  <si>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</si>
  <si>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</si>
  <si>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</si>
  <si>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</si>
  <si>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</si>
  <si>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</si>
  <si>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</si>
  <si>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</si>
  <si>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</si>
  <si>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</si>
  <si>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</si>
  <si>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</si>
  <si>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</si>
  <si>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</si>
  <si>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</si>
  <si>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</si>
  <si>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</si>
  <si>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</si>
  <si>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</si>
  <si>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</si>
  <si>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</si>
  <si>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</si>
  <si>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</si>
  <si>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</si>
  <si>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</si>
  <si>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</si>
  <si>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</si>
  <si>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</si>
  <si>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</si>
  <si>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</si>
  <si>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</si>
  <si>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</si>
  <si>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</si>
  <si>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</si>
  <si>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</si>
  <si>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</si>
  <si>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</si>
  <si>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</si>
  <si>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</si>
  <si>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</si>
  <si>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</si>
  <si>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</si>
  <si>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</si>
  <si>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</si>
  <si>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</si>
  <si>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</si>
  <si>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</si>
  <si>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</si>
  <si>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</si>
  <si>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</si>
  <si>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</si>
  <si>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</si>
  <si>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</si>
  <si>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</si>
  <si>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</si>
  <si>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</si>
  <si>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</si>
  <si>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</si>
  <si>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</si>
  <si>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</si>
  <si>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</si>
  <si>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</si>
  <si>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</si>
  <si>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</si>
  <si>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</si>
  <si>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</si>
  <si>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</si>
  <si>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</si>
  <si>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</si>
  <si>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</si>
  <si>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</si>
  <si>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</si>
  <si>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</si>
  <si>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</si>
  <si>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</si>
  <si>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</si>
  <si>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</si>
  <si>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</si>
  <si>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</si>
  <si>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</si>
  <si>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</si>
  <si>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</si>
  <si>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</si>
  <si>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</si>
  <si>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</si>
  <si>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</si>
  <si>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</si>
  <si>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</si>
  <si>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</si>
  <si>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</si>
  <si>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</si>
  <si>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</si>
  <si>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</si>
  <si>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</si>
  <si>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</si>
  <si>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</si>
  <si>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</si>
  <si>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</si>
  <si>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</si>
  <si>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</si>
  <si>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</si>
  <si>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</si>
  <si>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</si>
  <si>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</si>
  <si>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</si>
  <si>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</si>
  <si>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</si>
  <si>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</si>
  <si>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</si>
  <si>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</si>
  <si>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</si>
  <si>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</si>
  <si>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</si>
  <si>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</si>
  <si>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</si>
  <si>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</si>
  <si>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</si>
  <si>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</si>
  <si>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</si>
  <si>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</si>
  <si>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</si>
  <si>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</si>
  <si>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</si>
  <si>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</si>
  <si>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</si>
  <si>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</si>
  <si>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</si>
  <si>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</si>
  <si>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</si>
  <si>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</si>
  <si>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</si>
  <si>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</si>
  <si>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</si>
  <si>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</si>
  <si>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</si>
  <si>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</si>
  <si>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</si>
  <si>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</si>
  <si>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</si>
  <si>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</si>
  <si>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</si>
  <si>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</si>
  <si>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</si>
  <si>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</si>
  <si>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</si>
  <si>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</si>
  <si>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</si>
  <si>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</si>
  <si>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</si>
  <si>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</si>
  <si>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</si>
  <si>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</si>
  <si>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</si>
  <si>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</si>
  <si>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</si>
  <si>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</si>
  <si>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</si>
  <si>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</si>
  <si>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</si>
  <si>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</si>
  <si>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</si>
  <si>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</si>
  <si>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</si>
  <si>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</si>
  <si>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</si>
  <si>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</si>
  <si>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</si>
  <si>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</si>
  <si>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</si>
  <si>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</si>
  <si>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</si>
  <si>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</si>
  <si>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</si>
  <si>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</si>
  <si>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</si>
  <si>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</si>
  <si>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</si>
  <si>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</si>
  <si>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</si>
  <si>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</si>
  <si>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</si>
  <si>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</si>
  <si>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</si>
  <si>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</si>
  <si>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</si>
  <si>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</si>
  <si>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</si>
  <si>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</si>
  <si>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</si>
  <si>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</si>
  <si>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</si>
  <si>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</si>
  <si>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</si>
  <si>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</si>
  <si>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</si>
  <si>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</si>
  <si>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</si>
  <si>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</si>
  <si>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</si>
  <si>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</si>
  <si>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</si>
  <si>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</si>
  <si>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</si>
  <si>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</si>
  <si>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</si>
  <si>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</si>
  <si>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</si>
  <si>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</si>
  <si>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</si>
  <si>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</si>
  <si>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</si>
  <si>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</si>
  <si>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</si>
  <si>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</si>
  <si>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</si>
  <si>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</si>
  <si>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</si>
  <si>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</si>
  <si>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</si>
  <si>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</si>
  <si>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</si>
  <si>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</si>
  <si>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</si>
  <si>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</si>
  <si>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</si>
  <si>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</si>
  <si>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</si>
  <si>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</si>
  <si>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</si>
  <si>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</si>
  <si>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</si>
  <si>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</si>
  <si>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</si>
  <si>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</si>
  <si>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</si>
  <si>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</si>
  <si>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</si>
  <si>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</si>
  <si>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</si>
  <si>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</si>
  <si>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</si>
  <si>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</si>
  <si>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</si>
  <si>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</si>
  <si>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</si>
  <si>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</si>
  <si>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</si>
  <si>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</si>
  <si>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</si>
  <si>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</si>
  <si>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</si>
  <si>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</si>
  <si>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</si>
  <si>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</si>
  <si>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</si>
  <si>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</si>
  <si>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</si>
  <si>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</si>
  <si>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</si>
  <si>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</si>
  <si>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</si>
  <si>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</si>
  <si>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</si>
  <si>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</si>
  <si>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</si>
  <si>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</si>
  <si>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</si>
  <si>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</si>
  <si>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</si>
  <si>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</si>
  <si>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</si>
  <si>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</si>
  <si>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</si>
  <si>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</si>
  <si>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</si>
  <si>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</si>
  <si>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</si>
  <si>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</si>
  <si>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</si>
  <si>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</si>
  <si>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</si>
  <si>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</si>
  <si>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</si>
  <si>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</si>
  <si>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</si>
  <si>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</si>
  <si>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</si>
  <si>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</si>
  <si>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</si>
  <si>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</si>
  <si>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</si>
  <si>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</si>
  <si>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</si>
  <si>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</si>
  <si>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</si>
  <si>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</si>
  <si>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</si>
  <si>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</si>
  <si>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</si>
  <si>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</si>
  <si>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</si>
  <si>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</si>
  <si>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</si>
  <si>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</si>
  <si>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</si>
  <si>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</si>
  <si>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</si>
  <si>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</si>
  <si>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</si>
  <si>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</si>
  <si>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</si>
  <si>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</si>
  <si>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</si>
  <si>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</si>
  <si>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</si>
  <si>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</si>
  <si>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</si>
  <si>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</si>
  <si>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</si>
  <si>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</si>
  <si>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</si>
  <si>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</si>
  <si>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</si>
  <si>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</si>
  <si>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</si>
  <si>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</si>
  <si>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</si>
  <si>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</si>
  <si>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</si>
  <si>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</si>
  <si>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</si>
  <si>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</si>
  <si>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</si>
  <si>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</si>
  <si>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</si>
  <si>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</si>
  <si>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</si>
  <si>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</si>
  <si>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</si>
  <si>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</si>
  <si>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</si>
  <si>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</si>
  <si>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</si>
  <si>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</si>
  <si>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</si>
  <si>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</si>
  <si>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</si>
  <si>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</si>
  <si>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</si>
  <si>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</si>
  <si>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</si>
  <si>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</si>
  <si>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</si>
  <si>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</si>
  <si>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</si>
  <si>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</si>
  <si>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</si>
  <si>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</si>
  <si>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</si>
  <si>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</si>
  <si>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</si>
  <si>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</si>
  <si>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</si>
  <si>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</si>
  <si>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</si>
  <si>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</si>
  <si>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</si>
  <si>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</si>
  <si>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</si>
  <si>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</si>
  <si>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</si>
  <si>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</si>
  <si>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</si>
  <si>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</si>
  <si>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</si>
  <si>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</si>
  <si>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</si>
  <si>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</si>
  <si>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</si>
  <si>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</si>
  <si>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</si>
  <si>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</si>
  <si>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</si>
  <si>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</si>
  <si>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</si>
  <si>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</si>
  <si>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</si>
  <si>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</si>
  <si>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</si>
  <si>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</si>
  <si>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</si>
  <si>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</si>
  <si>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</si>
  <si>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</si>
  <si>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</si>
  <si>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</si>
  <si>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</si>
  <si>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</si>
  <si>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</si>
  <si>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</si>
  <si>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</si>
  <si>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</si>
  <si>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</si>
  <si>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</si>
  <si>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</si>
  <si>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</si>
  <si>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</si>
  <si>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</si>
  <si>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</si>
  <si>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</si>
  <si>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</si>
  <si>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</si>
  <si>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</si>
  <si>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</si>
  <si>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</si>
  <si>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</si>
  <si>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</si>
  <si>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</si>
  <si>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</si>
  <si>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</si>
  <si>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</si>
  <si>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</si>
  <si>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</si>
  <si>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</si>
  <si>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</si>
  <si>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</si>
  <si>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</si>
  <si>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</si>
  <si>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</si>
  <si>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</si>
  <si>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</si>
  <si>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</si>
  <si>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</si>
  <si>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</si>
  <si>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</si>
  <si>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</si>
  <si>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</si>
  <si>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</si>
  <si>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</si>
  <si>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</si>
  <si>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</si>
  <si>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</si>
  <si>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</si>
  <si>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</si>
  <si>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</si>
  <si>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</si>
  <si>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</si>
  <si>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</si>
  <si>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</si>
  <si>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</si>
  <si>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</si>
  <si>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</si>
  <si>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</si>
  <si>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</si>
  <si>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</si>
  <si>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</si>
  <si>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</si>
  <si>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</si>
  <si>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</si>
  <si>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</si>
  <si>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</si>
  <si>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</si>
  <si>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</si>
  <si>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</si>
  <si>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</si>
  <si>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</si>
  <si>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</si>
  <si>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</si>
  <si>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</si>
  <si>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</si>
  <si>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</si>
  <si>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</si>
  <si>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</si>
  <si>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</si>
  <si>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</si>
  <si>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</si>
  <si>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</si>
  <si>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</si>
  <si>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</si>
  <si>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</si>
  <si>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</si>
  <si>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</si>
  <si>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</si>
  <si>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</si>
  <si>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</si>
  <si>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</si>
  <si>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</si>
  <si>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</si>
  <si>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</si>
  <si>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</si>
  <si>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</si>
  <si>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</si>
  <si>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</si>
  <si>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</si>
  <si>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</si>
  <si>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</si>
  <si>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</si>
  <si>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</si>
  <si>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</si>
  <si>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</si>
  <si>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</si>
  <si>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</si>
  <si>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</si>
  <si>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</si>
  <si>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</si>
  <si>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</si>
  <si>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</si>
  <si>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</si>
  <si>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</si>
  <si>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</si>
  <si>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</si>
  <si>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</si>
  <si>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</si>
  <si>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</si>
  <si>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</si>
  <si>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</si>
  <si>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</si>
  <si>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</si>
  <si>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</si>
  <si>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</si>
  <si>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</si>
  <si>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</si>
  <si>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</si>
  <si>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</si>
  <si>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</si>
  <si>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</si>
  <si>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</si>
  <si>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</si>
  <si>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</si>
  <si>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</si>
  <si>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</si>
  <si>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</si>
  <si>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</si>
  <si>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</si>
  <si>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</si>
  <si>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</si>
  <si>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</si>
  <si>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</si>
  <si>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</si>
  <si>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</si>
  <si>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</si>
  <si>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</si>
  <si>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</si>
  <si>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</si>
  <si>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</si>
  <si>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</si>
  <si>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</si>
  <si>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</si>
  <si>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</si>
  <si>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</si>
  <si>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</si>
  <si>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</si>
  <si>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</si>
  <si>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</si>
  <si>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</si>
  <si>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</si>
  <si>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</si>
  <si>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</si>
  <si>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</si>
  <si>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</si>
  <si>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</si>
  <si>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</si>
  <si>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</si>
  <si>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</si>
  <si>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</si>
  <si>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</si>
  <si>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</si>
  <si>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</si>
  <si>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</si>
  <si>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</si>
  <si>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</si>
  <si>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</si>
  <si>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</si>
  <si>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</si>
  <si>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</si>
  <si>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</si>
  <si>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</si>
  <si>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</si>
  <si>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</si>
  <si>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</si>
  <si>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</si>
  <si>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</si>
  <si>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</si>
  <si>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</si>
  <si>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</si>
  <si>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</si>
  <si>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</si>
  <si>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</si>
  <si>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</si>
  <si>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</si>
  <si>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</si>
  <si>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</si>
  <si>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</si>
  <si>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</si>
  <si>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</si>
  <si>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</si>
  <si>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</si>
  <si>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</si>
  <si>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</si>
  <si>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</si>
  <si>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</si>
  <si>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</si>
  <si>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</si>
  <si>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</si>
  <si>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</si>
  <si>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</si>
  <si>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</si>
  <si>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</si>
  <si>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</si>
  <si>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</si>
  <si>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</si>
  <si>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</si>
  <si>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</si>
  <si>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</si>
  <si>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</si>
  <si>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</si>
  <si>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</si>
  <si>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</si>
  <si>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</si>
  <si>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</si>
  <si>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</si>
  <si>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</si>
  <si>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</si>
  <si>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</si>
  <si>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</si>
  <si>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</si>
  <si>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</si>
  <si>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</si>
  <si>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</si>
  <si>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</si>
  <si>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</si>
  <si>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</si>
  <si>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</si>
  <si>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</si>
  <si>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</si>
  <si>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</si>
  <si>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</si>
  <si>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</si>
  <si>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</si>
  <si>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</si>
  <si>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</si>
  <si>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</si>
  <si>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</si>
  <si>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</si>
  <si>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</si>
  <si>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</si>
  <si>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</si>
  <si>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</si>
  <si>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</si>
  <si>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</si>
  <si>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</si>
  <si>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</si>
  <si>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</si>
  <si>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</si>
  <si>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</si>
  <si>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</si>
  <si>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</si>
  <si>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</si>
  <si>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</si>
  <si>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</si>
  <si>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</si>
  <si>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</si>
  <si>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</si>
  <si>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</si>
  <si>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</si>
  <si>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</si>
  <si>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</si>
  <si>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</si>
  <si>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</si>
  <si>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</si>
  <si>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</si>
  <si>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</si>
  <si>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</si>
  <si>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</si>
  <si>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</si>
  <si>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</si>
  <si>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</si>
  <si>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</si>
  <si>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</si>
  <si>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</si>
  <si>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</si>
  <si>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</si>
  <si>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</si>
  <si>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</si>
  <si>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</si>
  <si>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</si>
  <si>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</si>
  <si>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</si>
  <si>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</si>
  <si>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</si>
  <si>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</si>
  <si>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</si>
  <si>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</si>
  <si>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</si>
  <si>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</si>
  <si>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</si>
  <si>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</si>
  <si>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</si>
  <si>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</si>
  <si>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</si>
  <si>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</si>
  <si>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</si>
  <si>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</si>
  <si>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</si>
  <si>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</si>
  <si>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</si>
  <si>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</si>
  <si>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</si>
  <si>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</si>
  <si>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</si>
  <si>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</si>
  <si>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</si>
  <si>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</si>
  <si>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</si>
  <si>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</si>
  <si>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</si>
  <si>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</si>
  <si>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</si>
  <si>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</si>
  <si>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</si>
  <si>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</si>
  <si>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</si>
  <si>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</si>
  <si>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</si>
  <si>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</si>
  <si>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</si>
  <si>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</si>
  <si>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</si>
  <si>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</si>
  <si>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</si>
  <si>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</si>
  <si>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</si>
  <si>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</si>
  <si>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</si>
  <si>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</si>
  <si>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</si>
  <si>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</si>
  <si>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</si>
  <si>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</si>
  <si>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</si>
  <si>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</si>
  <si>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</si>
  <si>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</si>
  <si>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</si>
  <si>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</si>
  <si>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</si>
  <si>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</si>
  <si>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</si>
  <si>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</si>
  <si>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</si>
  <si>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</si>
  <si>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</si>
  <si>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</si>
  <si>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</si>
  <si>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</si>
  <si>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</si>
  <si>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</si>
  <si>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</si>
  <si>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</si>
  <si>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</si>
  <si>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</si>
  <si>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</si>
  <si>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</si>
  <si>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</si>
  <si>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</si>
  <si>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</si>
  <si>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</si>
  <si>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</si>
  <si>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</si>
  <si>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</si>
  <si>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</si>
  <si>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</si>
  <si>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</si>
  <si>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</si>
  <si>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</si>
  <si>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</si>
  <si>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</si>
  <si>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</si>
  <si>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</si>
  <si>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</si>
  <si>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</si>
  <si>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</si>
  <si>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</si>
  <si>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</si>
  <si>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</si>
  <si>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</si>
  <si>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</si>
  <si>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</si>
  <si>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</si>
  <si>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</si>
  <si>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</si>
  <si>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</si>
  <si>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</si>
  <si>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</si>
  <si>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</si>
  <si>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</si>
  <si>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</si>
  <si>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</si>
  <si>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</si>
  <si>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</si>
  <si>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</si>
  <si>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</si>
  <si>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</si>
  <si>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</si>
  <si>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</si>
  <si>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</si>
  <si>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</si>
  <si>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</si>
  <si>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</si>
  <si>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</si>
  <si>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</si>
  <si>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</si>
  <si>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</si>
  <si>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</si>
  <si>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</si>
  <si>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</si>
  <si>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</si>
  <si>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</si>
  <si>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</si>
  <si>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</si>
  <si>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</si>
  <si>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</si>
  <si>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</si>
  <si>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</si>
  <si>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</si>
  <si>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</si>
  <si>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</si>
  <si>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</si>
  <si>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</si>
  <si>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</si>
  <si>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</si>
  <si>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</si>
  <si>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</si>
  <si>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</si>
  <si>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</si>
  <si>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</si>
  <si>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</si>
  <si>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</si>
  <si>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</si>
  <si>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</si>
  <si>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</si>
  <si>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</si>
  <si>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</si>
  <si>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</si>
  <si>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</si>
  <si>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</si>
  <si>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</si>
  <si>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</si>
  <si>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</si>
  <si>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</si>
  <si>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</si>
  <si>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</si>
  <si>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</si>
  <si>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</si>
  <si>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</si>
  <si>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</si>
  <si>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</si>
  <si>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</si>
  <si>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</si>
  <si>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</si>
  <si>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</si>
  <si>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</si>
  <si>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</si>
  <si>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</si>
  <si>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</si>
  <si>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</si>
  <si>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</si>
  <si>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</si>
  <si>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</si>
  <si>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</si>
  <si>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</si>
  <si>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</si>
  <si>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</si>
  <si>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</si>
  <si>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</si>
  <si>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</si>
  <si>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</si>
  <si>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</si>
  <si>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</si>
  <si>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</si>
  <si>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</si>
  <si>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</si>
  <si>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</si>
  <si>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</si>
  <si>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</si>
  <si>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</si>
  <si>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</si>
  <si>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</si>
  <si>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</si>
  <si>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</si>
  <si>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</si>
  <si>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</si>
  <si>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</si>
  <si>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</si>
  <si>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</si>
  <si>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</si>
  <si>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</si>
  <si>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</si>
  <si>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</si>
  <si>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</si>
  <si>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</si>
  <si>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</si>
  <si>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</si>
  <si>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</si>
  <si>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</si>
  <si>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</si>
  <si>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</si>
  <si>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</si>
  <si>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</si>
  <si>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</si>
  <si>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</si>
  <si>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</si>
  <si>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</si>
  <si>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</si>
  <si>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</si>
  <si>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</si>
  <si>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</si>
  <si>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</si>
  <si>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</si>
  <si>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</si>
  <si>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</si>
  <si>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</si>
  <si>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</si>
  <si>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</si>
  <si>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</si>
  <si>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</si>
  <si>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</si>
  <si>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</si>
  <si>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</si>
  <si>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</si>
  <si>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</si>
  <si>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</si>
  <si>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</si>
  <si>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</si>
  <si>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</si>
  <si>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</si>
  <si>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</si>
  <si>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</si>
  <si>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</si>
  <si>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</si>
  <si>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</si>
  <si>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</si>
  <si>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</si>
  <si>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</si>
  <si>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</si>
  <si>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</si>
  <si>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</si>
  <si>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</si>
  <si>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</si>
  <si>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</si>
  <si>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</si>
  <si>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</si>
  <si>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</si>
  <si>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</si>
  <si>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</si>
  <si>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</si>
  <si>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</si>
  <si>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</si>
  <si>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</si>
  <si>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</si>
  <si>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</si>
  <si>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</si>
  <si>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</si>
  <si>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</si>
  <si>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</si>
  <si>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</si>
  <si>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</si>
  <si>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</si>
  <si>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</si>
  <si>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</si>
  <si>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</si>
  <si>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</si>
  <si>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</si>
  <si>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</si>
  <si>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</si>
  <si>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</si>
  <si>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</si>
  <si>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</si>
  <si>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</si>
  <si>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</si>
  <si>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</si>
  <si>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</si>
  <si>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</si>
  <si>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</si>
  <si>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</si>
  <si>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</si>
  <si>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</si>
  <si>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</si>
  <si>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</si>
  <si>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</si>
  <si>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</si>
  <si>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</si>
  <si>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</si>
  <si>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</si>
  <si>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</si>
  <si>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</si>
  <si>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</si>
  <si>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</si>
  <si>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</si>
  <si>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</si>
  <si>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</si>
  <si>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</si>
  <si>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</si>
  <si>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</si>
  <si>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</si>
  <si>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</si>
  <si>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</si>
  <si>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</si>
  <si>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</si>
  <si>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</si>
  <si>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</si>
  <si>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</si>
  <si>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</si>
  <si>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</si>
  <si>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</si>
  <si>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</si>
  <si>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</si>
  <si>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</si>
  <si>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</si>
  <si>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</si>
  <si>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</si>
  <si>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</si>
  <si>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</si>
  <si>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</si>
  <si>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</si>
  <si>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</si>
  <si>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</si>
  <si>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</si>
  <si>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</si>
  <si>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</si>
  <si>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</si>
  <si>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</si>
  <si>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</si>
  <si>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</si>
  <si>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</si>
  <si>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</si>
  <si>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</si>
  <si>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</si>
  <si>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</si>
  <si>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</si>
  <si>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</si>
  <si>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</si>
  <si>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</si>
  <si>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</si>
  <si>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</si>
  <si>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</si>
  <si>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</si>
  <si>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</si>
  <si>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</si>
  <si>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</si>
  <si>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</si>
  <si>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</si>
  <si>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</si>
  <si>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</si>
  <si>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</si>
  <si>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</si>
  <si>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</si>
  <si>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</si>
  <si>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</si>
  <si>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</si>
  <si>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</si>
  <si>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</si>
  <si>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</si>
  <si>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</si>
  <si>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</si>
  <si>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</si>
  <si>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</si>
  <si>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</si>
  <si>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</si>
  <si>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</si>
  <si>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</si>
  <si>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</si>
  <si>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</si>
  <si>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</si>
  <si>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</si>
  <si>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</si>
  <si>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</si>
  <si>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</si>
  <si>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</si>
  <si>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</si>
  <si>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</si>
  <si>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</si>
  <si>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</si>
  <si>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</si>
  <si>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</si>
  <si>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</si>
  <si>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</si>
  <si>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</si>
  <si>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</si>
  <si>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</si>
  <si>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</si>
  <si>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</si>
  <si>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</si>
  <si>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</si>
  <si>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</si>
  <si>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</si>
  <si>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</si>
  <si>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</si>
  <si>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</si>
  <si>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</si>
  <si>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</si>
  <si>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</si>
  <si>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</si>
  <si>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</si>
  <si>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</si>
  <si>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</si>
  <si>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</si>
  <si>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</si>
  <si>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</si>
  <si>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</si>
  <si>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</si>
  <si>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</si>
  <si>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</si>
  <si>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</si>
  <si>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</si>
  <si>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</si>
  <si>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</si>
  <si>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</si>
  <si>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</si>
  <si>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</si>
  <si>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</si>
  <si>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</si>
  <si>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</si>
  <si>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</si>
  <si>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</si>
  <si>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</si>
  <si>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</si>
  <si>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</si>
  <si>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</si>
  <si>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</si>
  <si>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</si>
  <si>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</si>
  <si>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</si>
  <si>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</si>
  <si>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</si>
  <si>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</si>
  <si>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</si>
  <si>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</si>
  <si>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</si>
  <si>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</si>
  <si>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</si>
  <si>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</si>
  <si>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</si>
  <si>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</si>
  <si>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</si>
  <si>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</si>
  <si>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</si>
  <si>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</si>
  <si>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</si>
  <si>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</si>
  <si>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</si>
  <si>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</si>
  <si>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</si>
  <si>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</si>
  <si>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</si>
  <si>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</si>
  <si>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</si>
  <si>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</si>
  <si>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</si>
  <si>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</si>
  <si>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</si>
  <si>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</si>
  <si>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</si>
  <si>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</si>
  <si>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</si>
  <si>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</si>
  <si>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</si>
  <si>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</si>
  <si>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</si>
  <si>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</si>
  <si>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</si>
  <si>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</si>
  <si>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</si>
  <si>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</si>
  <si>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</si>
  <si>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</si>
  <si>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</si>
  <si>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</si>
  <si>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</si>
  <si>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</si>
  <si>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</si>
  <si>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</si>
  <si>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</si>
  <si>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</si>
  <si>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</si>
  <si>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</si>
  <si>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</si>
  <si>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</si>
  <si>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</si>
  <si>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</si>
  <si>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</si>
  <si>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</si>
  <si>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</si>
  <si>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</si>
  <si>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</si>
  <si>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</si>
  <si>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</si>
  <si>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</si>
  <si>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</si>
  <si>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</si>
  <si>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</si>
  <si>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</si>
  <si>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</si>
  <si>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</si>
  <si>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</si>
  <si>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</si>
  <si>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</si>
  <si>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</si>
  <si>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</si>
  <si>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</si>
  <si>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</si>
  <si>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</si>
  <si>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</si>
  <si>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</si>
  <si>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</si>
  <si>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</si>
  <si>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</si>
  <si>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</si>
  <si>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</si>
  <si>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</si>
  <si>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</si>
  <si>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</si>
  <si>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</si>
  <si>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</si>
  <si>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</si>
  <si>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</si>
  <si>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</si>
  <si>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</si>
  <si>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</si>
  <si>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</si>
  <si>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</si>
  <si>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</si>
  <si>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</si>
  <si>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</si>
  <si>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</si>
  <si>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</si>
  <si>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</si>
  <si>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</si>
  <si>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</si>
  <si>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</si>
  <si>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</si>
  <si>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</si>
  <si>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</si>
  <si>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</si>
  <si>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</si>
  <si>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</si>
  <si>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</si>
  <si>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</si>
  <si>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</si>
  <si>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</si>
  <si>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</si>
  <si>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</si>
  <si>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</si>
  <si>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</si>
  <si>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</si>
  <si>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</si>
  <si>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</si>
  <si>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</si>
  <si>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</si>
  <si>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</si>
  <si>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</si>
  <si>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</si>
  <si>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</si>
  <si>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</si>
  <si>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</si>
  <si>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</si>
  <si>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</si>
  <si>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</si>
  <si>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</si>
  <si>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</si>
  <si>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</si>
  <si>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</si>
  <si>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</si>
  <si>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</si>
  <si>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</si>
  <si>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</si>
  <si>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</si>
  <si>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</si>
  <si>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</si>
  <si>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</si>
  <si>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</si>
  <si>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</si>
  <si>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</si>
  <si>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</si>
  <si>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</si>
  <si>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</si>
  <si>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</si>
  <si>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</si>
  <si>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</si>
  <si>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</si>
  <si>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</si>
  <si>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</si>
  <si>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</si>
  <si>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</si>
  <si>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</si>
  <si>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</si>
  <si>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</si>
  <si>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</si>
  <si>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</si>
  <si>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</si>
  <si>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</si>
  <si>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</si>
  <si>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</si>
  <si>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</si>
  <si>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</si>
  <si>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</si>
  <si>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</si>
  <si>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</si>
  <si>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</si>
  <si>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</si>
  <si>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</si>
  <si>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</si>
  <si>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</si>
  <si>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</si>
  <si>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</si>
  <si>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</si>
  <si>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</si>
  <si>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</si>
  <si>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</si>
  <si>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</si>
  <si>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</si>
  <si>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</si>
  <si>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</si>
  <si>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</si>
  <si>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</si>
  <si>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</si>
  <si>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</si>
  <si>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</si>
  <si>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</si>
  <si>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</si>
  <si>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</si>
  <si>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</si>
  <si>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</si>
  <si>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</si>
  <si>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</si>
  <si>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</si>
  <si>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</si>
  <si>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</si>
  <si>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</si>
  <si>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</si>
  <si>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</si>
  <si>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</si>
  <si>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</si>
  <si>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</si>
  <si>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</si>
  <si>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</si>
  <si>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</si>
  <si>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</si>
  <si>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</si>
  <si>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</si>
  <si>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</si>
  <si>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</si>
  <si>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</si>
  <si>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</si>
  <si>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</si>
  <si>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</si>
  <si>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</si>
  <si>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</si>
  <si>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</si>
  <si>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</si>
  <si>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</si>
  <si>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</si>
  <si>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</si>
  <si>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</si>
  <si>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</si>
  <si>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</si>
  <si>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</si>
  <si>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</si>
  <si>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</si>
  <si>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</si>
  <si>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</si>
  <si>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</si>
  <si>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</si>
  <si>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</si>
  <si>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</si>
  <si>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</si>
  <si>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</si>
  <si>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</si>
  <si>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</si>
  <si>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</si>
  <si>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</si>
  <si>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</si>
  <si>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</si>
  <si>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</si>
  <si>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</si>
  <si>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</si>
  <si>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</si>
  <si>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</si>
  <si>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</si>
  <si>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</si>
  <si>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</si>
  <si>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</si>
  <si>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</si>
  <si>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</si>
  <si>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</si>
  <si>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</si>
  <si>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</si>
  <si>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</si>
  <si>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</si>
  <si>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</si>
  <si>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</si>
  <si>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</si>
  <si>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</si>
  <si>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</si>
  <si>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</si>
  <si>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</si>
  <si>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</si>
  <si>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</si>
  <si>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</si>
  <si>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</si>
  <si>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</si>
  <si>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</si>
  <si>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</si>
  <si>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</si>
  <si>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</si>
  <si>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</si>
  <si>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</si>
  <si>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</si>
  <si>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</si>
  <si>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</si>
  <si>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</si>
  <si>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</si>
  <si>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</si>
  <si>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</si>
  <si>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</si>
  <si>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</si>
  <si>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</si>
  <si>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</si>
  <si>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</si>
  <si>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</si>
  <si>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</si>
  <si>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</si>
  <si>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</si>
  <si>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</si>
  <si>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</si>
  <si>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</si>
  <si>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</si>
  <si>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</si>
  <si>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</si>
  <si>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</si>
  <si>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</si>
  <si>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</si>
  <si>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</si>
  <si>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</si>
  <si>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</si>
  <si>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</si>
  <si>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</si>
  <si>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</si>
  <si>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</si>
  <si>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</si>
  <si>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</si>
  <si>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</si>
  <si>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</si>
  <si>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</si>
  <si>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</si>
  <si>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</si>
  <si>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</si>
  <si>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</si>
  <si>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</si>
  <si>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</si>
  <si>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</si>
  <si>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</si>
  <si>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</si>
  <si>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</si>
  <si>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</si>
  <si>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</si>
  <si>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</si>
  <si>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</si>
  <si>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</si>
  <si>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</si>
  <si>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</si>
  <si>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</si>
  <si>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</si>
  <si>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</si>
  <si>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</si>
  <si>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</si>
  <si>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</si>
  <si>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</si>
  <si>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</si>
  <si>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</si>
  <si>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</si>
  <si>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</si>
  <si>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</si>
  <si>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</si>
  <si>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</si>
  <si>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</si>
  <si>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</si>
  <si>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</si>
  <si>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</si>
  <si>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</si>
  <si>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</si>
  <si>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</si>
  <si>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</si>
  <si>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</si>
  <si>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</si>
  <si>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</si>
  <si>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</si>
  <si>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</si>
  <si>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</si>
  <si>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</si>
  <si>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</si>
  <si>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</si>
  <si>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</si>
  <si>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</si>
  <si>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</si>
  <si>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</si>
  <si>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</si>
  <si>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</si>
  <si>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</si>
  <si>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</si>
  <si>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</si>
  <si>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</si>
  <si>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</si>
  <si>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</si>
  <si>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</si>
  <si>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</si>
  <si>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</si>
  <si>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</si>
  <si>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</si>
  <si>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</si>
  <si>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</si>
  <si>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</si>
  <si>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</si>
  <si>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</si>
  <si>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</si>
  <si>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</si>
  <si>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</si>
  <si>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</si>
  <si>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</si>
  <si>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</si>
  <si>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</si>
  <si>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</si>
  <si>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</si>
  <si>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</si>
  <si>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</si>
  <si>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</si>
  <si>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</si>
  <si>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</si>
  <si>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</si>
  <si>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</si>
  <si>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</si>
  <si>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</si>
  <si>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</si>
  <si>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</si>
  <si>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</si>
  <si>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</si>
  <si>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</si>
  <si>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</si>
  <si>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</si>
  <si>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</si>
  <si>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</si>
  <si>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</si>
  <si>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</si>
  <si>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</si>
  <si>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</si>
  <si>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</si>
  <si>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</si>
  <si>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</si>
  <si>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</si>
  <si>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</si>
  <si>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</si>
  <si>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</si>
  <si>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</si>
  <si>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</si>
  <si>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</si>
  <si>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</si>
  <si>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</si>
  <si>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</si>
  <si>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</si>
  <si>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</si>
  <si>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</si>
  <si>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</si>
  <si>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</si>
  <si>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</si>
  <si>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</si>
  <si>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</si>
  <si>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</si>
  <si>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</si>
  <si>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</si>
  <si>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</si>
  <si>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</si>
  <si>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</si>
  <si>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</si>
  <si>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</si>
  <si>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</si>
  <si>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</si>
  <si>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</si>
  <si>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</si>
  <si>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</si>
  <si>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</si>
  <si>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</si>
  <si>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</si>
  <si>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</si>
  <si>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</si>
  <si>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</si>
  <si>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</si>
  <si>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</si>
  <si>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</si>
  <si>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</si>
  <si>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</si>
  <si>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</si>
  <si>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</si>
  <si>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</si>
  <si>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</si>
  <si>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</si>
  <si>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</si>
  <si>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</si>
  <si>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</si>
  <si>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</si>
  <si>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</si>
  <si>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</si>
  <si>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</si>
  <si>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</si>
  <si>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</si>
  <si>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</si>
  <si>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</si>
  <si>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</si>
  <si>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</si>
  <si>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</si>
  <si>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</si>
  <si>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</si>
  <si>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</si>
  <si>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</si>
  <si>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</si>
  <si>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</si>
  <si>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</si>
  <si>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</si>
  <si>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</si>
  <si>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</si>
  <si>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</si>
  <si>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</si>
  <si>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</si>
  <si>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</si>
  <si>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</si>
  <si>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</si>
  <si>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</si>
  <si>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</si>
  <si>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</si>
  <si>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</si>
  <si>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</si>
  <si>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</si>
  <si>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</si>
  <si>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</si>
  <si>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</si>
  <si>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</si>
  <si>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</si>
  <si>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</si>
  <si>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</si>
  <si>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</si>
  <si>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</si>
  <si>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</si>
  <si>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</si>
  <si>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</si>
  <si>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</si>
  <si>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</si>
  <si>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</si>
  <si>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</si>
  <si>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</si>
  <si>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</si>
  <si>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</si>
  <si>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</si>
  <si>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</si>
  <si>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</si>
  <si>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</si>
  <si>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</si>
  <si>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</si>
  <si>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</si>
  <si>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</si>
  <si>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</si>
  <si>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</si>
  <si>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</si>
  <si>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</si>
  <si>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</si>
  <si>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</si>
  <si>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</si>
  <si>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</si>
  <si>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</si>
  <si>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</si>
  <si>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</si>
  <si>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</si>
  <si>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</si>
  <si>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</si>
  <si>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</si>
  <si>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</si>
  <si>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</si>
  <si>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</si>
  <si>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</si>
  <si>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</si>
  <si>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</si>
  <si>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</si>
  <si>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</si>
  <si>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</si>
  <si>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</si>
  <si>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</si>
  <si>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</si>
  <si>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</si>
  <si>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</si>
  <si>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</si>
  <si>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</si>
  <si>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</si>
  <si>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</si>
  <si>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</si>
  <si>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</si>
  <si>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</si>
  <si>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</si>
  <si>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</si>
  <si>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</si>
  <si>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</si>
  <si>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</si>
  <si>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</si>
  <si>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</si>
  <si>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</si>
  <si>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</si>
  <si>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</si>
  <si>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</si>
  <si>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</si>
  <si>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</si>
  <si>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</si>
  <si>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</si>
  <si>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</si>
  <si>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</si>
  <si>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</si>
  <si>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</si>
  <si>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</si>
  <si>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</si>
  <si>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</si>
  <si>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</si>
  <si>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</si>
  <si>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</si>
  <si>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</si>
  <si>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</si>
  <si>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</si>
  <si>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</si>
  <si>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</si>
  <si>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</si>
  <si>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</si>
  <si>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</si>
  <si>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</si>
  <si>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</si>
  <si>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</si>
  <si>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</si>
  <si>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</si>
  <si>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</si>
  <si>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</si>
  <si>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</si>
  <si>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</si>
  <si>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</si>
  <si>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</si>
  <si>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</si>
  <si>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</si>
  <si>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</si>
  <si>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</si>
  <si>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</si>
  <si>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</si>
  <si>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</si>
  <si>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</si>
  <si>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</si>
  <si>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</si>
  <si>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</si>
  <si>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</si>
  <si>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</si>
  <si>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</si>
  <si>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</si>
  <si>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</si>
  <si>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</si>
  <si>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</si>
  <si>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</si>
  <si>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</si>
  <si>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</si>
  <si>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</si>
  <si>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</si>
  <si>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</si>
  <si>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</si>
  <si>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</si>
  <si>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</si>
  <si>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</si>
  <si>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</si>
  <si>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</si>
  <si>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</si>
  <si>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</si>
  <si>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</si>
  <si>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</si>
  <si>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</si>
  <si>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</si>
  <si>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</si>
  <si>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</si>
  <si>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</si>
  <si>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</si>
  <si>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</si>
  <si>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</si>
  <si>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</si>
  <si>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</si>
  <si>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</si>
  <si>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</si>
  <si>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</si>
  <si>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</si>
  <si>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</si>
  <si>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</si>
  <si>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</si>
  <si>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</si>
  <si>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</si>
  <si>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</si>
  <si>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</si>
  <si>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</si>
  <si>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</si>
  <si>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</si>
  <si>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</si>
  <si>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</si>
  <si>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</si>
  <si>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</si>
  <si>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</si>
  <si>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</si>
  <si>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</si>
  <si>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</si>
  <si>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</si>
  <si>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</si>
  <si>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</si>
  <si>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</si>
  <si>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</si>
  <si>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</si>
  <si>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</si>
  <si>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</si>
  <si>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</si>
  <si>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</si>
  <si>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</si>
  <si>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</si>
  <si>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</si>
  <si>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</si>
  <si>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</si>
  <si>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</si>
  <si>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</si>
  <si>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</si>
  <si>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</si>
  <si>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</si>
  <si>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</si>
  <si>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</si>
  <si>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</si>
  <si>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</si>
  <si>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</si>
  <si>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</si>
  <si>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</si>
  <si>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</si>
  <si>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</si>
  <si>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</si>
  <si>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</si>
  <si>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</si>
  <si>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</si>
  <si>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</si>
  <si>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</si>
  <si>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</si>
  <si>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</si>
  <si>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</si>
  <si>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</si>
  <si>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</si>
  <si>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</si>
  <si>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</si>
  <si>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</si>
  <si>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</si>
  <si>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</si>
  <si>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</si>
  <si>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</si>
  <si>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</si>
  <si>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</si>
  <si>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</si>
  <si>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</si>
  <si>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</si>
  <si>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</si>
  <si>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</si>
  <si>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</si>
  <si>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</si>
  <si>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</si>
  <si>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</si>
  <si>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</si>
  <si>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</si>
  <si>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</si>
  <si>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</si>
  <si>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</si>
  <si>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</si>
  <si>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</si>
  <si>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</si>
  <si>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</si>
  <si>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</si>
  <si>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</si>
  <si>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</si>
  <si>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</si>
  <si>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</si>
  <si>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</si>
  <si>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</si>
  <si>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</si>
  <si>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</si>
  <si>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</si>
  <si>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</si>
  <si>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</si>
  <si>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</si>
  <si>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</si>
  <si>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</si>
  <si>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</si>
  <si>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</si>
  <si>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</si>
  <si>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</si>
  <si>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</si>
  <si>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</si>
  <si>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</si>
  <si>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</si>
  <si>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</si>
  <si>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</si>
  <si>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</si>
  <si>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</si>
  <si>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</si>
  <si>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</si>
  <si>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</si>
  <si>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</si>
  <si>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</si>
  <si>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</si>
  <si>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</si>
  <si>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</si>
  <si>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</si>
  <si>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</si>
  <si>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</si>
  <si>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</si>
  <si>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</si>
  <si>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</si>
  <si>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</si>
  <si>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</si>
  <si>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</si>
  <si>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</si>
  <si>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</si>
  <si>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</si>
  <si>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</si>
  <si>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</si>
  <si>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</si>
  <si>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</si>
  <si>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</si>
  <si>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</si>
  <si>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</si>
  <si>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</si>
  <si>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</si>
  <si>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</si>
  <si>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</si>
  <si>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</si>
  <si>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</si>
  <si>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</si>
  <si>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</si>
  <si>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</si>
  <si>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</si>
  <si>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</si>
  <si>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</si>
  <si>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</si>
  <si>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</si>
  <si>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</si>
  <si>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</si>
  <si>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</si>
  <si>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</si>
  <si>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</si>
  <si>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</si>
  <si>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</si>
  <si>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</si>
  <si>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</si>
  <si>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</si>
  <si>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</si>
  <si>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</si>
  <si>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</si>
  <si>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</si>
  <si>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</si>
  <si>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</si>
  <si>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</si>
  <si>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</si>
  <si>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</si>
  <si>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</si>
  <si>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</si>
  <si>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</si>
  <si>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</si>
  <si>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</si>
  <si>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</si>
  <si>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</si>
  <si>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</si>
  <si>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</si>
  <si>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</si>
  <si>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</si>
  <si>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</si>
  <si>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</si>
  <si>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</si>
  <si>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</si>
  <si>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</si>
  <si>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</si>
  <si>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</si>
  <si>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</si>
  <si>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</si>
  <si>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</si>
  <si>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</si>
  <si>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</si>
  <si>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</si>
  <si>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</si>
  <si>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</si>
  <si>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</si>
  <si>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</si>
  <si>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</si>
  <si>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</si>
  <si>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</si>
  <si>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</si>
  <si>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</si>
  <si>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</si>
  <si>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</si>
  <si>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</si>
  <si>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</si>
  <si>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</si>
  <si>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</si>
  <si>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</si>
  <si>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</si>
  <si>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</si>
  <si>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</si>
  <si>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</si>
  <si>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</si>
  <si>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</si>
  <si>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</si>
  <si>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</si>
  <si>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</si>
  <si>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</si>
  <si>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</si>
  <si>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</si>
  <si>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</si>
  <si>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</si>
  <si>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</si>
  <si>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</si>
  <si>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</si>
  <si>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</si>
  <si>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</si>
  <si>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</si>
  <si>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</si>
  <si>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</si>
  <si>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</si>
  <si>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</si>
  <si>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</si>
  <si>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</si>
  <si>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</si>
  <si>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</si>
  <si>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</si>
  <si>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</si>
  <si>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</si>
  <si>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</si>
  <si>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</si>
  <si>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</si>
  <si>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</si>
  <si>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</si>
  <si>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</si>
  <si>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</si>
  <si>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</si>
  <si>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</si>
  <si>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</si>
  <si>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</si>
  <si>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</si>
  <si>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</si>
  <si>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</si>
  <si>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</si>
  <si>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</si>
  <si>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</si>
  <si>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</si>
  <si>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</si>
  <si>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</si>
  <si>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</si>
  <si>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</si>
  <si>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</si>
  <si>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</si>
  <si>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</si>
  <si>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</si>
  <si>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</si>
  <si>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</si>
  <si>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</si>
  <si>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</si>
  <si>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</si>
  <si>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</si>
  <si>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</si>
  <si>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</si>
  <si>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</si>
  <si>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</si>
  <si>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</si>
  <si>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</si>
  <si>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</si>
  <si>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</si>
  <si>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</si>
  <si>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</si>
  <si>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</si>
  <si>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</si>
  <si>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</si>
  <si>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</si>
  <si>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</si>
  <si>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</si>
  <si>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</si>
  <si>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</si>
  <si>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</si>
  <si>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</si>
  <si>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</si>
  <si>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</si>
  <si>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</si>
  <si>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</si>
  <si>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</si>
  <si>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</si>
  <si>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</si>
  <si>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</si>
  <si>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</si>
  <si>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</si>
  <si>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</si>
  <si>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</si>
  <si>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</si>
  <si>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</si>
  <si>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</si>
  <si>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</si>
  <si>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</si>
  <si>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</si>
  <si>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</si>
  <si>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</si>
  <si>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</si>
  <si>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</si>
  <si>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</si>
  <si>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</si>
  <si>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</si>
  <si>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</si>
  <si>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</si>
  <si>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</si>
  <si>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</si>
  <si>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</si>
  <si>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</si>
  <si>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</si>
  <si>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</si>
  <si>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</si>
  <si>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</si>
  <si>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</si>
  <si>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</si>
  <si>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</si>
  <si>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</si>
  <si>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</si>
  <si>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</si>
  <si>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</si>
  <si>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</si>
  <si>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</si>
  <si>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</si>
  <si>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</si>
  <si>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</si>
  <si>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</si>
  <si>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</si>
  <si>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</si>
  <si>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</si>
  <si>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</si>
  <si>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</si>
  <si>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</si>
  <si>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</si>
  <si>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</si>
  <si>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</si>
  <si>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</si>
  <si>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</si>
  <si>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</si>
  <si>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</si>
  <si>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</si>
  <si>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</si>
  <si>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</si>
  <si>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</si>
  <si>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</si>
  <si>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</si>
  <si>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</si>
  <si>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</si>
  <si>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</si>
  <si>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</si>
  <si>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</si>
  <si>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</si>
  <si>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</si>
  <si>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</si>
  <si>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</si>
  <si>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</si>
  <si>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</si>
  <si>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</si>
  <si>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</si>
  <si>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</si>
  <si>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</si>
  <si>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</si>
  <si>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</si>
  <si>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</si>
  <si>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</si>
  <si>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</si>
  <si>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</si>
  <si>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</si>
  <si>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</si>
  <si>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</si>
  <si>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</si>
  <si>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</si>
  <si>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</si>
  <si>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</si>
  <si>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</si>
  <si>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</si>
  <si>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</si>
  <si>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</si>
  <si>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</si>
  <si>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</si>
  <si>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</si>
  <si>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</si>
  <si>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</si>
  <si>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</si>
  <si>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</si>
  <si>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</si>
  <si>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</si>
  <si>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</si>
  <si>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</si>
  <si>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</si>
  <si>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</si>
  <si>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</si>
  <si>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</si>
  <si>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</si>
  <si>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</si>
  <si>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</si>
  <si>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</si>
  <si>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</si>
  <si>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</si>
  <si>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</si>
  <si>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</si>
  <si>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</si>
  <si>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</si>
  <si>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</si>
  <si>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</si>
  <si>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</si>
  <si>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</si>
  <si>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</si>
  <si>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</si>
  <si>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</si>
  <si>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</si>
  <si>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</si>
  <si>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</si>
  <si>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</si>
  <si>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</si>
  <si>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</si>
  <si>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</si>
  <si>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</si>
  <si>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</si>
  <si>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</si>
  <si>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</si>
  <si>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</si>
  <si>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</si>
  <si>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</si>
  <si>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</si>
  <si>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</si>
  <si>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</si>
  <si>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</si>
  <si>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</si>
  <si>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</si>
  <si>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</si>
  <si>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</si>
  <si>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</si>
  <si>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</si>
  <si>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</si>
  <si>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</si>
  <si>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</si>
  <si>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</si>
  <si>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</si>
  <si>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</si>
  <si>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</si>
  <si>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</si>
  <si>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</si>
  <si>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</si>
  <si>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</si>
  <si>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</si>
  <si>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</si>
  <si>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</si>
  <si>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</si>
  <si>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</si>
  <si>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</si>
  <si>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</si>
  <si>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</si>
  <si>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</si>
  <si>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</si>
  <si>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</si>
  <si>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</si>
  <si>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</si>
  <si>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</si>
  <si>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</si>
  <si>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</si>
  <si>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</si>
  <si>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</si>
  <si>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</si>
  <si>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</si>
  <si>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</si>
  <si>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</si>
  <si>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</si>
  <si>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</si>
  <si>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</si>
  <si>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</si>
  <si>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</si>
  <si>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</si>
  <si>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</si>
  <si>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</si>
  <si>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</si>
  <si>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</si>
  <si>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</si>
  <si>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</si>
  <si>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</si>
  <si>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</si>
  <si>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</si>
  <si>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</si>
  <si>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</si>
  <si>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</si>
  <si>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</si>
  <si>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</si>
  <si>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</si>
  <si>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</si>
  <si>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</si>
  <si>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</si>
  <si>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</si>
  <si>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</si>
  <si>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</si>
  <si>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</si>
  <si>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</si>
  <si>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</si>
  <si>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</si>
  <si>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</si>
  <si>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</si>
  <si>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</si>
  <si>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</si>
  <si>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</si>
  <si>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</si>
  <si>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</si>
  <si>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</si>
  <si>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</si>
  <si>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</si>
  <si>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</si>
  <si>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</si>
  <si>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</si>
  <si>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</si>
  <si>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</si>
  <si>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</si>
  <si>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</si>
  <si>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</si>
  <si>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</si>
  <si>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</si>
  <si>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</si>
  <si>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</si>
  <si>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</si>
  <si>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</si>
  <si>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</si>
  <si>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</si>
  <si>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</si>
  <si>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</si>
  <si>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</si>
  <si>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</si>
  <si>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</si>
  <si>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</si>
  <si>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</si>
  <si>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</si>
  <si>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</si>
  <si>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</si>
  <si>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</si>
  <si>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</si>
  <si>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</si>
  <si>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</si>
  <si>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</si>
  <si>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</si>
  <si>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</si>
  <si>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</si>
  <si>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</si>
  <si>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</si>
  <si>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</si>
  <si>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</si>
  <si>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</si>
  <si>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</si>
  <si>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</si>
  <si>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</si>
  <si>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</si>
  <si>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</si>
  <si>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</si>
  <si>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</si>
  <si>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</si>
  <si>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</si>
  <si>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</si>
  <si>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</si>
  <si>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</si>
  <si>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</si>
  <si>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</si>
  <si>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</si>
  <si>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</si>
  <si>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</si>
  <si>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</si>
  <si>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</si>
  <si>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</si>
  <si>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</si>
  <si>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</si>
  <si>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</si>
  <si>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</si>
  <si>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</si>
  <si>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</si>
  <si>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</si>
  <si>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</si>
  <si>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</si>
  <si>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</si>
  <si>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</si>
  <si>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</si>
  <si>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</si>
  <si>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</si>
  <si>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</si>
  <si>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</si>
  <si>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</si>
  <si>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</si>
  <si>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</si>
  <si>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</si>
  <si>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</si>
  <si>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</si>
  <si>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</si>
  <si>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</si>
  <si>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</si>
  <si>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</si>
  <si>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</si>
  <si>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</si>
  <si>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</si>
  <si>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</si>
  <si>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</si>
  <si>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</si>
  <si>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</si>
  <si>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</si>
  <si>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</si>
  <si>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</si>
  <si>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</si>
  <si>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</si>
  <si>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</si>
  <si>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</si>
  <si>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</si>
  <si>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</si>
  <si>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</si>
  <si>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</si>
  <si>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</si>
  <si>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</si>
  <si>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</si>
  <si>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</si>
  <si>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</si>
  <si>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</si>
  <si>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</si>
  <si>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</si>
  <si>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</si>
  <si>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</si>
  <si>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</si>
  <si>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</si>
  <si>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</si>
  <si>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</si>
  <si>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</si>
  <si>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</si>
  <si>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</si>
  <si>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</si>
  <si>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</si>
  <si>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</si>
  <si>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</si>
  <si>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</si>
  <si>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</si>
  <si>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</si>
  <si>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</si>
  <si>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</si>
  <si>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</si>
  <si>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</si>
  <si>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</si>
  <si>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</si>
  <si>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</si>
  <si>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</si>
  <si>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</si>
  <si>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</si>
  <si>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</si>
  <si>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</si>
  <si>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</si>
  <si>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</si>
  <si>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</si>
  <si>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</si>
  <si>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</si>
  <si>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</si>
  <si>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</si>
  <si>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</si>
  <si>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</si>
  <si>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</si>
  <si>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</si>
  <si>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</si>
  <si>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</si>
  <si>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</si>
  <si>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</si>
  <si>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</si>
  <si>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</si>
  <si>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</si>
  <si>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</si>
  <si>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</si>
  <si>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</si>
  <si>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</si>
  <si>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</si>
  <si>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</si>
  <si>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</si>
  <si>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</si>
  <si>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</si>
  <si>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</si>
  <si>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</si>
  <si>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</si>
  <si>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</si>
  <si>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</si>
  <si>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</si>
  <si>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</si>
  <si>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</si>
  <si>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</si>
  <si>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</si>
  <si>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</si>
  <si>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</si>
  <si>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</si>
  <si>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</si>
  <si>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</si>
  <si>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</si>
  <si>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</si>
  <si>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</si>
  <si>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</si>
  <si>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</si>
  <si>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</si>
  <si>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</si>
  <si>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</si>
  <si>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</si>
  <si>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</si>
  <si>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</si>
  <si>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</si>
  <si>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</si>
  <si>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</si>
  <si>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</si>
  <si>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</si>
  <si>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</si>
  <si>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</si>
  <si>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</si>
  <si>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</si>
  <si>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</si>
  <si>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</si>
  <si>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</si>
  <si>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</si>
  <si>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</si>
  <si>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</si>
  <si>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</si>
  <si>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</si>
  <si>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</si>
  <si>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</si>
  <si>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</si>
  <si>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</si>
  <si>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</si>
  <si>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</si>
  <si>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</si>
  <si>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</si>
  <si>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</si>
  <si>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</si>
  <si>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</si>
  <si>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</si>
  <si>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</si>
  <si>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</si>
  <si>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</si>
  <si>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</si>
  <si>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</si>
  <si>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</si>
  <si>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</si>
  <si>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</si>
  <si>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</si>
  <si>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</si>
  <si>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</si>
  <si>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</si>
  <si>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</si>
  <si>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</si>
  <si>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</si>
  <si>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</si>
  <si>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</si>
  <si>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</si>
  <si>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</si>
  <si>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</si>
  <si>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</si>
  <si>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</si>
  <si>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</si>
  <si>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</si>
  <si>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</si>
  <si>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</si>
  <si>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</si>
  <si>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</si>
  <si>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</si>
  <si>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</si>
  <si>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</si>
  <si>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</si>
  <si>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</si>
  <si>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</si>
  <si>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</si>
  <si>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</si>
  <si>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</si>
  <si>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</si>
  <si>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</si>
  <si>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</si>
  <si>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</si>
  <si>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</si>
  <si>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</si>
  <si>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</si>
  <si>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</si>
  <si>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</si>
  <si>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</si>
  <si>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</si>
  <si>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</si>
  <si>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</si>
  <si>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</si>
  <si>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</si>
  <si>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</si>
  <si>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</si>
  <si>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</si>
  <si>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</si>
  <si>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</si>
  <si>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</si>
  <si>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</si>
  <si>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</si>
  <si>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</si>
  <si>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</si>
  <si>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</si>
  <si>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</si>
  <si>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</si>
  <si>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</si>
  <si>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</si>
  <si>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</si>
  <si>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</si>
  <si>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</si>
  <si>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</si>
  <si>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</si>
  <si>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</si>
  <si>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</si>
  <si>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</si>
  <si>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</si>
  <si>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</si>
  <si>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</si>
  <si>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</si>
  <si>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</si>
  <si>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</si>
  <si>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</si>
  <si>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</si>
  <si>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</si>
  <si>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</si>
  <si>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</si>
  <si>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</si>
  <si>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</si>
  <si>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</si>
  <si>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</si>
  <si>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</si>
  <si>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</si>
  <si>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</si>
  <si>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</si>
  <si>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</si>
  <si>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</si>
  <si>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</si>
  <si>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</si>
  <si>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</si>
  <si>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</si>
  <si>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</si>
  <si>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</si>
  <si>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</si>
  <si>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</si>
  <si>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</si>
  <si>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</si>
  <si>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</si>
  <si>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</si>
  <si>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</si>
  <si>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</si>
  <si>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</si>
  <si>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</si>
  <si>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</si>
  <si>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</si>
  <si>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</si>
  <si>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</si>
  <si>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</si>
  <si>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</si>
  <si>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</si>
  <si>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</si>
  <si>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</si>
  <si>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</si>
  <si>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</si>
  <si>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</si>
  <si>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</si>
  <si>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</si>
  <si>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</si>
  <si>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</si>
  <si>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</si>
  <si>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</si>
  <si>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</si>
  <si>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</si>
  <si>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</si>
  <si>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</si>
  <si>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</si>
  <si>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</si>
  <si>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</si>
  <si>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</si>
  <si>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</si>
  <si>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</si>
  <si>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</si>
  <si>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</si>
  <si>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</si>
  <si>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</si>
  <si>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</si>
  <si>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</si>
  <si>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</si>
  <si>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</si>
  <si>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</si>
  <si>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</si>
  <si>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</si>
  <si>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</si>
  <si>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</si>
  <si>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</si>
  <si>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</si>
  <si>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</si>
  <si>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</si>
  <si>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</si>
  <si>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</si>
  <si>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</si>
  <si>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</si>
  <si>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</si>
  <si>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</si>
  <si>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</si>
  <si>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</si>
  <si>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</si>
  <si>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</si>
  <si>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</si>
  <si>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</si>
  <si>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</si>
  <si>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</si>
  <si>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</si>
  <si>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</si>
  <si>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</si>
  <si>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</si>
  <si>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</si>
  <si>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</si>
  <si>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</si>
  <si>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</si>
  <si>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</si>
  <si>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</si>
  <si>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</si>
  <si>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</si>
  <si>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</si>
  <si>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</si>
  <si>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</si>
  <si>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</si>
  <si>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</si>
  <si>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</si>
  <si>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</si>
  <si>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</si>
  <si>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</si>
  <si>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</si>
  <si>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</si>
  <si>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</si>
  <si>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</si>
  <si>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</si>
  <si>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</si>
  <si>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</si>
  <si>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</si>
  <si>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</si>
  <si>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</si>
  <si>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</si>
  <si>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</si>
  <si>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</si>
  <si>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</si>
  <si>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</si>
  <si>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</si>
  <si>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</si>
  <si>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</si>
  <si>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</si>
  <si>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</si>
  <si>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</si>
  <si>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</si>
  <si>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</si>
  <si>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</si>
  <si>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</si>
  <si>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</si>
  <si>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</si>
  <si>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</si>
  <si>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</si>
  <si>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</si>
  <si>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</si>
  <si>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</si>
  <si>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</si>
  <si>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</si>
  <si>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</si>
  <si>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</si>
  <si>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</si>
  <si>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</si>
  <si>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</si>
  <si>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</si>
  <si>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</si>
  <si>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</si>
  <si>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</si>
  <si>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</si>
  <si>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</si>
  <si>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</si>
  <si>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</si>
  <si>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</si>
  <si>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</si>
  <si>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</si>
  <si>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</si>
  <si>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</si>
  <si>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</si>
  <si>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</si>
  <si>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</si>
  <si>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</si>
  <si>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</si>
  <si>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</si>
  <si>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</si>
  <si>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</si>
  <si>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</si>
  <si>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</si>
  <si>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</si>
  <si>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</si>
  <si>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</si>
  <si>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</si>
  <si>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</si>
  <si>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</si>
  <si>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</si>
  <si>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</si>
  <si>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</si>
  <si>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</si>
  <si>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</si>
  <si>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</si>
  <si>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</si>
  <si>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</si>
  <si>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</si>
  <si>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</si>
  <si>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</si>
  <si>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</si>
  <si>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</si>
  <si>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</si>
  <si>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</si>
  <si>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</si>
  <si>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</si>
  <si>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</si>
  <si>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</si>
  <si>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</si>
  <si>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</si>
  <si>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</si>
  <si>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</si>
  <si>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</si>
  <si>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</si>
  <si>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</si>
  <si>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</si>
  <si>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</si>
  <si>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</si>
  <si>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</si>
  <si>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</si>
  <si>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</si>
  <si>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</si>
  <si>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</si>
  <si>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</si>
  <si>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</si>
  <si>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</si>
  <si>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</si>
  <si>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</si>
  <si>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</si>
  <si>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</si>
  <si>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</si>
  <si>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</si>
  <si>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</si>
  <si>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</si>
  <si>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</si>
  <si>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</si>
  <si>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</si>
  <si>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</si>
  <si>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</si>
  <si>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</si>
  <si>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</si>
  <si>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</si>
  <si>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</si>
  <si>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</si>
  <si>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</si>
  <si>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</si>
  <si>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</si>
  <si>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</si>
  <si>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</si>
  <si>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</si>
  <si>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</si>
  <si>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</si>
  <si>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</si>
  <si>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</si>
  <si>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</si>
  <si>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</si>
  <si>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</si>
  <si>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</si>
  <si>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</si>
  <si>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</si>
  <si>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</si>
  <si>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</si>
  <si>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</si>
  <si>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</si>
  <si>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</si>
  <si>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</si>
  <si>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</si>
  <si>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</si>
  <si>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</si>
  <si>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</si>
  <si>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</si>
  <si>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</si>
  <si>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</si>
  <si>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</si>
  <si>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</si>
  <si>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</si>
  <si>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</si>
  <si>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</si>
  <si>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</si>
  <si>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</si>
  <si>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</si>
  <si>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</si>
  <si>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</si>
  <si>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</si>
  <si>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</si>
  <si>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</si>
  <si>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</si>
  <si>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</si>
  <si>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</si>
  <si>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</si>
  <si>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</si>
  <si>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</si>
  <si>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</si>
  <si>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</si>
  <si>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</si>
  <si>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</si>
  <si>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</si>
  <si>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</si>
  <si>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</si>
  <si>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</si>
  <si>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</si>
  <si>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</si>
  <si>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</si>
  <si>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</si>
  <si>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</si>
  <si>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</si>
  <si>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</si>
  <si>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</si>
  <si>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</si>
  <si>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</si>
  <si>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</si>
  <si>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</si>
  <si>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</si>
  <si>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</si>
  <si>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</si>
  <si>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</si>
  <si>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</si>
  <si>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</si>
  <si>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</si>
  <si>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</si>
  <si>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</si>
  <si>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</si>
  <si>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</si>
  <si>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</si>
  <si>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</si>
  <si>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</si>
  <si>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</si>
  <si>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</si>
  <si>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</si>
  <si>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</si>
  <si>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</si>
  <si>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</si>
  <si>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</si>
  <si>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</si>
  <si>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</si>
  <si>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</si>
  <si>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</si>
  <si>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</si>
  <si>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</si>
  <si>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</si>
  <si>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</si>
  <si>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</si>
  <si>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</si>
  <si>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</si>
  <si>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</si>
  <si>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</si>
  <si>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</si>
  <si>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</si>
  <si>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</si>
  <si>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</si>
  <si>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</si>
  <si>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</si>
  <si>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</si>
  <si>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</si>
  <si>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</si>
  <si>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</si>
  <si>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</si>
  <si>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</si>
  <si>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</si>
  <si>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</si>
  <si>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</si>
  <si>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</si>
  <si>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</si>
  <si>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</si>
  <si>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</si>
  <si>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</si>
  <si>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</si>
  <si>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</si>
  <si>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</si>
  <si>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</si>
  <si>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</si>
  <si>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</si>
  <si>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</si>
  <si>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</si>
  <si>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</si>
  <si>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</si>
  <si>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</si>
  <si>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</si>
  <si>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</si>
  <si>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</si>
  <si>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</si>
  <si>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</si>
  <si>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</si>
  <si>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</si>
  <si>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</si>
  <si>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</si>
  <si>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</si>
  <si>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</si>
  <si>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</si>
  <si>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</si>
  <si>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</si>
  <si>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</si>
  <si>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</si>
  <si>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</si>
  <si>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</si>
  <si>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</si>
  <si>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</si>
  <si>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</si>
  <si>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</si>
  <si>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</si>
  <si>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</si>
  <si>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</si>
  <si>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</si>
  <si>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</si>
  <si>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</si>
  <si>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</si>
  <si>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</si>
  <si>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</si>
  <si>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</si>
  <si>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</si>
  <si>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</si>
  <si>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</si>
  <si>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</si>
  <si>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</si>
  <si>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</si>
  <si>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</si>
  <si>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</si>
  <si>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</si>
  <si>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</si>
  <si>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</si>
  <si>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</si>
  <si>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</si>
  <si>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</si>
  <si>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</si>
  <si>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</si>
  <si>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</si>
  <si>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</si>
  <si>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</si>
  <si>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</si>
  <si>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</si>
  <si>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</si>
  <si>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</si>
  <si>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</si>
  <si>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</si>
  <si>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</si>
  <si>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</si>
  <si>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</si>
  <si>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</si>
  <si>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</si>
  <si>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</si>
  <si>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</si>
  <si>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</si>
  <si>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</si>
  <si>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</si>
  <si>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</si>
  <si>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</si>
  <si>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</si>
  <si>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</si>
  <si>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</si>
  <si>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</si>
  <si>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</si>
  <si>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</si>
  <si>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</si>
  <si>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</si>
  <si>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</si>
  <si>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</si>
  <si>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</si>
  <si>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</si>
  <si>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</si>
  <si>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</si>
  <si>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</si>
  <si>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</si>
  <si>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</si>
  <si>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</si>
  <si>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</si>
  <si>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</si>
  <si>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</si>
  <si>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</si>
  <si>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</si>
  <si>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</si>
  <si>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</si>
  <si>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</si>
  <si>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</si>
  <si>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</si>
  <si>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</si>
  <si>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</si>
  <si>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</si>
  <si>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</si>
  <si>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</si>
  <si>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</si>
  <si>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</si>
  <si>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</si>
  <si>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</si>
  <si>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</si>
  <si>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</si>
  <si>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</si>
  <si>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</si>
  <si>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</si>
  <si>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</si>
  <si>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</si>
  <si>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</si>
  <si>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</si>
  <si>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</si>
  <si>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</si>
  <si>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</si>
  <si>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</si>
  <si>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</si>
  <si>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</si>
  <si>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</si>
  <si>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</si>
  <si>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</si>
  <si>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</si>
  <si>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</si>
  <si>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</si>
  <si>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</si>
  <si>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</si>
  <si>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</si>
  <si>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</si>
  <si>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</si>
  <si>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</si>
  <si>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</si>
  <si>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</si>
  <si>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</si>
  <si>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</si>
  <si>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</si>
  <si>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</si>
  <si>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</si>
  <si>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</si>
  <si>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</si>
  <si>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</si>
  <si>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</si>
  <si>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</si>
  <si>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</si>
  <si>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</si>
  <si>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</si>
  <si>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</si>
  <si>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</si>
  <si>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</si>
  <si>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</si>
  <si>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</si>
  <si>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</si>
  <si>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</si>
  <si>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</si>
  <si>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</si>
  <si>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</si>
  <si>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</si>
  <si>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</si>
  <si>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</si>
  <si>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</si>
  <si>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</si>
  <si>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</si>
  <si>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</si>
  <si>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</si>
  <si>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</si>
  <si>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</si>
  <si>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</si>
  <si>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</si>
  <si>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</si>
  <si>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</si>
  <si>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</si>
  <si>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</si>
  <si>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</si>
  <si>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</si>
  <si>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</si>
  <si>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</si>
  <si>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</si>
  <si>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</si>
  <si>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</si>
  <si>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</si>
  <si>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</si>
  <si>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</si>
  <si>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</si>
  <si>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</si>
  <si>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</si>
  <si>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</si>
  <si>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</si>
  <si>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</si>
  <si>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</si>
  <si>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</si>
  <si>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</si>
  <si>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</si>
  <si>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</si>
  <si>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</si>
  <si>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</si>
  <si>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</si>
  <si>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</si>
  <si>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</si>
  <si>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</si>
  <si>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</si>
  <si>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</si>
  <si>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</si>
  <si>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</si>
  <si>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</si>
  <si>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</si>
  <si>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</si>
  <si>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</si>
  <si>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</si>
  <si>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</si>
  <si>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</si>
  <si>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</si>
  <si>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</si>
  <si>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</si>
  <si>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</si>
  <si>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</si>
  <si>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</si>
  <si>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</si>
  <si>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</si>
  <si>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</si>
  <si>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</si>
  <si>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</si>
  <si>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</si>
  <si>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</si>
  <si>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</si>
  <si>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</si>
  <si>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</si>
  <si>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</si>
  <si>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</si>
  <si>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</si>
  <si>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</si>
  <si>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</si>
  <si>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</si>
  <si>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</si>
  <si>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</si>
  <si>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</si>
  <si>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</si>
  <si>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</si>
  <si>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</si>
  <si>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</si>
  <si>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</si>
  <si>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</si>
  <si>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</si>
  <si>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</si>
  <si>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</si>
  <si>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</si>
  <si>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</si>
  <si>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</si>
  <si>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</si>
  <si>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</si>
  <si>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</si>
  <si>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</si>
  <si>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</si>
  <si>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</si>
  <si>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</si>
  <si>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</si>
  <si>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</si>
  <si>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</si>
  <si>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</si>
  <si>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</si>
  <si>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</si>
  <si>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</si>
  <si>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</si>
  <si>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</si>
  <si>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</si>
  <si>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</si>
  <si>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</si>
  <si>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</si>
  <si>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</si>
  <si>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</si>
  <si>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</si>
  <si>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</si>
  <si>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</si>
  <si>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</si>
  <si>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</si>
  <si>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</si>
  <si>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</si>
  <si>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</si>
  <si>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</si>
  <si>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</si>
  <si>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</si>
  <si>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</si>
  <si>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</si>
  <si>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</si>
  <si>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</si>
  <si>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</si>
  <si>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</si>
  <si>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</si>
  <si>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</si>
  <si>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</si>
  <si>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</si>
  <si>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</si>
  <si>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</si>
  <si>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</si>
  <si>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</si>
  <si>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</si>
  <si>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</si>
  <si>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</si>
  <si>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</si>
  <si>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</si>
  <si>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</si>
  <si>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</si>
  <si>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</si>
  <si>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</si>
  <si>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</si>
  <si>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</si>
  <si>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</si>
  <si>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</si>
  <si>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</si>
  <si>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</si>
  <si>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</si>
  <si>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</si>
  <si>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</si>
  <si>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</si>
  <si>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</si>
  <si>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</si>
  <si>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</si>
  <si>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</si>
  <si>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</si>
  <si>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</si>
  <si>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</si>
  <si>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</si>
  <si>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</si>
  <si>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</si>
  <si>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</si>
  <si>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</si>
  <si>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</si>
  <si>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</si>
  <si>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</si>
  <si>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</si>
  <si>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</si>
  <si>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</si>
  <si>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</si>
  <si>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</si>
  <si>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</si>
  <si>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</si>
  <si>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</si>
  <si>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</si>
  <si>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</si>
  <si>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</si>
  <si>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</si>
  <si>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</si>
  <si>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</si>
  <si>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</si>
  <si>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</si>
  <si>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</si>
  <si>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</si>
  <si>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</si>
  <si>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</si>
  <si>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</si>
  <si>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</si>
  <si>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</si>
  <si>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</si>
  <si>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</si>
  <si>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</si>
  <si>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</si>
  <si>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</si>
  <si>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</si>
  <si>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</si>
  <si>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</si>
  <si>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</si>
  <si>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</si>
  <si>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</si>
  <si>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</si>
  <si>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</si>
  <si>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</si>
  <si>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</si>
  <si>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</si>
  <si>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</si>
  <si>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</si>
  <si>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</si>
  <si>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</si>
  <si>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</si>
  <si>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</si>
  <si>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</si>
  <si>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</si>
  <si>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</si>
  <si>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</si>
  <si>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</si>
  <si>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</si>
  <si>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</si>
  <si>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</si>
  <si>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</si>
  <si>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</si>
  <si>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</si>
  <si>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</si>
  <si>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</si>
  <si>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</si>
  <si>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</si>
  <si>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</si>
  <si>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</si>
  <si>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</si>
  <si>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</si>
  <si>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</si>
  <si>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</si>
  <si>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</si>
  <si>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</si>
  <si>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</si>
  <si>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</si>
  <si>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</si>
  <si>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</si>
  <si>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</si>
  <si>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</si>
  <si>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</si>
  <si>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</si>
  <si>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</si>
  <si>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</si>
  <si>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</si>
  <si>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</si>
  <si>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</si>
  <si>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</si>
  <si>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</si>
  <si>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</si>
  <si>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</si>
  <si>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</si>
  <si>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</si>
  <si>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</si>
  <si>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</si>
  <si>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</si>
  <si>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</si>
  <si>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</si>
  <si>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</si>
  <si>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</si>
  <si>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</si>
  <si>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</si>
  <si>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</si>
  <si>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</si>
  <si>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</si>
  <si>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</si>
  <si>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</si>
  <si>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</si>
  <si>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</si>
  <si>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</si>
  <si>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</si>
  <si>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</si>
  <si>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</si>
  <si>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</si>
  <si>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</si>
  <si>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</si>
  <si>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</si>
  <si>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</si>
  <si>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</si>
  <si>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</si>
  <si>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</si>
  <si>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</si>
  <si>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</si>
  <si>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</si>
  <si>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</si>
  <si>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</si>
  <si>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</si>
  <si>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</si>
  <si>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</si>
  <si>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</si>
  <si>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</si>
  <si>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</si>
  <si>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</si>
  <si>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</si>
  <si>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</si>
  <si>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</si>
  <si>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</si>
  <si>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</si>
  <si>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</si>
  <si>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</si>
  <si>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</si>
  <si>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</si>
  <si>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</si>
  <si>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</si>
  <si>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</si>
  <si>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</si>
  <si>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</si>
  <si>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</si>
  <si>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</si>
  <si>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</si>
  <si>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</si>
  <si>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</si>
  <si>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</si>
  <si>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</si>
  <si>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</si>
  <si>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</si>
  <si>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</si>
  <si>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</si>
  <si>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</si>
  <si>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</si>
  <si>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</si>
  <si>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</si>
  <si>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</si>
  <si>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</si>
  <si>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</si>
  <si>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</si>
  <si>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</si>
  <si>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</si>
  <si>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</si>
  <si>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</si>
  <si>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</si>
  <si>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</si>
  <si>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</si>
  <si>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</si>
  <si>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</si>
  <si>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</si>
  <si>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</si>
  <si>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</si>
  <si>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</si>
  <si>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</si>
  <si>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</si>
  <si>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</si>
  <si>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</si>
  <si>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</si>
  <si>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</si>
  <si>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</si>
  <si>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</si>
  <si>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</si>
  <si>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</si>
  <si>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</si>
  <si>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</si>
  <si>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</si>
  <si>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</si>
  <si>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</si>
  <si>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</si>
  <si>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</si>
  <si>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</si>
  <si>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</si>
  <si>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</si>
  <si>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</si>
  <si>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</si>
  <si>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</si>
  <si>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</si>
  <si>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</si>
  <si>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</si>
  <si>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</si>
  <si>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</si>
  <si>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</si>
  <si>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</si>
  <si>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</si>
  <si>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</si>
  <si>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</si>
  <si>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</si>
  <si>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</si>
  <si>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</si>
  <si>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</si>
  <si>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</si>
  <si>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</si>
  <si>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</si>
  <si>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</si>
  <si>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</si>
  <si>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</si>
  <si>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</si>
  <si>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</si>
  <si>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</si>
  <si>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</si>
  <si>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</si>
  <si>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</si>
  <si>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</si>
  <si>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</si>
  <si>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</si>
  <si>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</si>
  <si>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</si>
  <si>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</si>
  <si>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</si>
  <si>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</si>
  <si>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</si>
  <si>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</si>
  <si>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</si>
  <si>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</si>
  <si>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</si>
  <si>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</si>
  <si>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</si>
  <si>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</si>
  <si>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</si>
  <si>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</si>
  <si>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</si>
  <si>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</si>
  <si>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</si>
  <si>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</si>
  <si>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</si>
  <si>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</si>
  <si>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</si>
  <si>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</si>
  <si>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</si>
  <si>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</si>
  <si>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</si>
  <si>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</si>
  <si>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</si>
  <si>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</si>
  <si>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</si>
  <si>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</si>
  <si>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</si>
  <si>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</si>
  <si>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</si>
  <si>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</si>
  <si>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</si>
  <si>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</si>
  <si>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</si>
  <si>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</si>
  <si>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</si>
  <si>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</si>
  <si>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</si>
  <si>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</si>
  <si>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</si>
  <si>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</si>
  <si>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</si>
  <si>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</si>
  <si>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</si>
  <si>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</si>
  <si>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</si>
  <si>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</si>
  <si>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</si>
  <si>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</si>
  <si>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</si>
  <si>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</si>
  <si>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</si>
  <si>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</si>
  <si>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</si>
  <si>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</si>
  <si>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</si>
  <si>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</si>
  <si>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</si>
  <si>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</si>
  <si>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</si>
  <si>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</si>
  <si>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</si>
  <si>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</si>
  <si>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</si>
  <si>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</si>
  <si>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</si>
  <si>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</si>
  <si>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</si>
  <si>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</si>
  <si>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</si>
  <si>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</si>
  <si>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</si>
  <si>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</si>
  <si>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</si>
  <si>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</si>
  <si>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</si>
  <si>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</si>
  <si>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</si>
  <si>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</si>
  <si>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</si>
  <si>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</si>
  <si>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</si>
  <si>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</si>
  <si>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</si>
  <si>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</si>
  <si>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</si>
  <si>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</si>
  <si>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</si>
  <si>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</si>
  <si>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</si>
  <si>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</si>
  <si>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</si>
  <si>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</si>
  <si>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</si>
  <si>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</si>
  <si>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</si>
  <si>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</si>
  <si>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</si>
  <si>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</si>
  <si>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</si>
  <si>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</si>
  <si>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</si>
  <si>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</si>
  <si>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</si>
  <si>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</si>
  <si>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</si>
  <si>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</si>
  <si>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</si>
  <si>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</si>
  <si>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</si>
  <si>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</si>
  <si>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</si>
  <si>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</si>
  <si>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</si>
  <si>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</si>
  <si>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</si>
  <si>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</si>
  <si>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</si>
  <si>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</si>
  <si>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</si>
  <si>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</si>
  <si>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</si>
  <si>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</si>
  <si>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</si>
  <si>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</si>
  <si>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</si>
  <si>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</si>
  <si>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</si>
  <si>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</si>
  <si>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</si>
  <si>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</si>
  <si>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</si>
  <si>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</si>
  <si>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</si>
  <si>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</si>
  <si>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</si>
  <si>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</si>
  <si>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</si>
  <si>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</si>
  <si>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</si>
  <si>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</si>
  <si>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</si>
  <si>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</si>
  <si>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</si>
  <si>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</si>
  <si>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</si>
  <si>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</si>
  <si>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</si>
  <si>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</si>
  <si>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</si>
  <si>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</si>
  <si>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</si>
  <si>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</si>
  <si>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</si>
  <si>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</si>
  <si>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</si>
  <si>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</si>
  <si>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</si>
  <si>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</si>
  <si>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</si>
  <si>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</si>
  <si>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</si>
  <si>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</si>
  <si>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</si>
  <si>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</si>
  <si>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</si>
  <si>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</si>
  <si>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</si>
  <si>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</si>
  <si>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</si>
  <si>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</si>
  <si>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</si>
  <si>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</si>
  <si>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</si>
  <si>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</si>
  <si>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</si>
  <si>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</si>
  <si>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</si>
  <si>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</si>
  <si>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</si>
  <si>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</si>
  <si>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</si>
  <si>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</si>
  <si>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</si>
  <si>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</si>
  <si>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</si>
  <si>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</si>
  <si>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</si>
  <si>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</si>
  <si>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</si>
  <si>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</si>
  <si>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</si>
  <si>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</si>
  <si>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</si>
  <si>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</si>
  <si>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</si>
  <si>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</si>
  <si>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</si>
  <si>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</si>
  <si>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</si>
  <si>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</si>
  <si>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</si>
  <si>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</si>
  <si>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</si>
  <si>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</si>
  <si>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</si>
  <si>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</si>
  <si>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</si>
  <si>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</si>
  <si>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</si>
  <si>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</si>
  <si>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</si>
  <si>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</si>
  <si>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</si>
  <si>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</si>
  <si>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</si>
  <si>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</si>
  <si>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</si>
  <si>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</si>
  <si>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</si>
  <si>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</si>
  <si>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</si>
  <si>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</si>
  <si>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</si>
  <si>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</si>
  <si>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</si>
  <si>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</si>
  <si>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</si>
  <si>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</si>
  <si>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</si>
  <si>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</si>
  <si>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</si>
  <si>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</si>
  <si>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</si>
  <si>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</si>
  <si>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</si>
  <si>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</si>
  <si>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</si>
  <si>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</si>
  <si>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</si>
  <si>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</si>
  <si>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</si>
  <si>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</si>
  <si>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</si>
  <si>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</si>
  <si>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</si>
  <si>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</si>
  <si>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</si>
  <si>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</si>
  <si>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</si>
  <si>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</si>
  <si>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</si>
  <si>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</si>
  <si>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</si>
  <si>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</si>
  <si>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</si>
  <si>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</si>
  <si>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</si>
  <si>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</si>
  <si>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</si>
  <si>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</si>
  <si>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</si>
  <si>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</si>
  <si>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</si>
  <si>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</si>
  <si>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</si>
  <si>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</si>
  <si>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</si>
  <si>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</si>
  <si>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</si>
  <si>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</si>
  <si>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</si>
  <si>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</si>
  <si>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</si>
  <si>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</si>
  <si>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</si>
  <si>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</si>
  <si>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</si>
  <si>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</si>
  <si>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</si>
  <si>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</si>
  <si>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</si>
  <si>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</si>
  <si>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</si>
  <si>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</si>
  <si>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</si>
  <si>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</si>
  <si>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</si>
  <si>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</si>
  <si>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</si>
  <si>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</si>
  <si>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</si>
  <si>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</si>
  <si>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</si>
  <si>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</si>
  <si>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</si>
  <si>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</si>
  <si>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</si>
  <si>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</si>
  <si>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</si>
  <si>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</si>
  <si>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</si>
  <si>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</si>
  <si>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</si>
  <si>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</si>
  <si>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</si>
  <si>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</si>
  <si>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</si>
  <si>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</si>
  <si>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</si>
  <si>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</si>
  <si>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</si>
  <si>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</si>
  <si>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</si>
  <si>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</si>
  <si>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</si>
  <si>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</si>
  <si>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</si>
  <si>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</si>
  <si>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</si>
  <si>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</si>
  <si>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</si>
  <si>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</si>
  <si>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</si>
  <si>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</si>
  <si>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</si>
  <si>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</si>
  <si>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</si>
  <si>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</si>
  <si>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</si>
  <si>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</si>
  <si>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</si>
  <si>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</si>
  <si>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</si>
  <si>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</si>
  <si>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</si>
  <si>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</si>
  <si>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</si>
  <si>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</si>
  <si>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</si>
  <si>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</si>
  <si>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</si>
  <si>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</si>
  <si>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</si>
  <si>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</si>
  <si>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</si>
  <si>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</si>
  <si>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</si>
  <si>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</si>
  <si>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</si>
  <si>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</si>
  <si>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</si>
  <si>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</si>
  <si>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</si>
  <si>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</si>
  <si>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</si>
  <si>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</si>
  <si>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</si>
  <si>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</si>
  <si>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</si>
  <si>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</si>
  <si>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</si>
  <si>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</si>
  <si>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</si>
  <si>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</si>
  <si>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</si>
  <si>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</si>
  <si>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</si>
  <si>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</si>
  <si>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</si>
  <si>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</si>
  <si>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</si>
  <si>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</si>
  <si>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</si>
  <si>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</si>
  <si>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</si>
  <si>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</si>
  <si>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</si>
  <si>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</si>
  <si>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</si>
  <si>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</si>
  <si>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</si>
  <si>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</si>
  <si>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</si>
  <si>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</si>
  <si>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</si>
  <si>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</si>
  <si>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</si>
  <si>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</si>
  <si>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</si>
  <si>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</si>
  <si>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</si>
  <si>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</si>
  <si>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</si>
  <si>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</si>
  <si>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</si>
  <si>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</si>
  <si>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</si>
  <si>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</si>
  <si>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</si>
  <si>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</si>
  <si>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</si>
  <si>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</si>
  <si>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</si>
  <si>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</si>
  <si>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</si>
  <si>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</si>
  <si>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</si>
  <si>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</si>
  <si>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</si>
  <si>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</si>
  <si>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</si>
  <si>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</si>
  <si>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</si>
  <si>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</si>
  <si>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</si>
  <si>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</si>
  <si>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</si>
  <si>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</si>
  <si>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</si>
  <si>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</si>
  <si>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</si>
  <si>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</si>
  <si>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</si>
  <si>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</si>
  <si>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</si>
  <si>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</si>
  <si>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</si>
  <si>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</si>
  <si>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</si>
  <si>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</si>
  <si>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</si>
  <si>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</si>
  <si>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</si>
  <si>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</si>
  <si>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</si>
  <si>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</si>
  <si>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</si>
  <si>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</si>
  <si>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</si>
  <si>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</si>
  <si>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</si>
  <si>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</si>
  <si>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</si>
  <si>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</si>
  <si>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</si>
  <si>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</si>
  <si>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</si>
  <si>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</si>
  <si>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</si>
  <si>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</si>
  <si>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</si>
  <si>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</si>
  <si>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</si>
  <si>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</si>
  <si>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</si>
  <si>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</si>
  <si>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</si>
  <si>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</si>
  <si>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</si>
  <si>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</si>
  <si>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</si>
  <si>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</si>
  <si>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</si>
  <si>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</si>
  <si>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</si>
  <si>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</si>
  <si>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</si>
  <si>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</si>
  <si>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</si>
  <si>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</si>
  <si>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</si>
  <si>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</si>
  <si>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</si>
  <si>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</si>
  <si>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</si>
  <si>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</si>
  <si>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</si>
  <si>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</si>
  <si>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</si>
  <si>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</si>
  <si>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</si>
  <si>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</si>
  <si>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</si>
  <si>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</si>
  <si>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</si>
  <si>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</si>
  <si>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</si>
  <si>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</si>
  <si>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</si>
  <si>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</si>
  <si>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</si>
  <si>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</si>
  <si>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</si>
  <si>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</si>
  <si>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</si>
  <si>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</si>
  <si>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</si>
  <si>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</si>
  <si>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</si>
  <si>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</si>
  <si>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</si>
  <si>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</si>
  <si>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</si>
  <si>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</si>
  <si>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</si>
  <si>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</si>
  <si>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</si>
  <si>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</si>
  <si>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</si>
  <si>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</si>
  <si>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</si>
  <si>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</si>
  <si>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</si>
  <si>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</si>
  <si>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</si>
  <si>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</si>
  <si>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</si>
  <si>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</si>
  <si>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</si>
  <si>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</si>
  <si>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</si>
  <si>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</si>
  <si>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</si>
  <si>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</si>
  <si>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</si>
  <si>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</si>
  <si>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</si>
  <si>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</si>
  <si>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</si>
  <si>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</si>
  <si>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</si>
  <si>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</si>
  <si>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</si>
  <si>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</si>
  <si>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</si>
  <si>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</si>
  <si>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</si>
  <si>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</si>
  <si>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</si>
  <si>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</si>
  <si>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</si>
  <si>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</si>
  <si>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</si>
  <si>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</si>
  <si>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</si>
  <si>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</si>
  <si>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</si>
  <si>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</si>
  <si>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</si>
  <si>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</si>
  <si>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</si>
  <si>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</si>
  <si>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</si>
  <si>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</si>
  <si>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</si>
  <si>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</si>
  <si>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</si>
  <si>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</si>
  <si>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</si>
  <si>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</si>
  <si>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</si>
  <si>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</si>
  <si>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</si>
  <si>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</si>
  <si>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</si>
  <si>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</si>
  <si>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</si>
  <si>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</si>
  <si>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</si>
  <si>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</si>
  <si>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</si>
  <si>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</si>
  <si>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</si>
  <si>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</si>
  <si>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</si>
  <si>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</si>
  <si>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</si>
  <si>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</si>
  <si>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</si>
  <si>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</si>
  <si>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</si>
  <si>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</si>
  <si>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</si>
  <si>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</si>
  <si>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</si>
  <si>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</si>
  <si>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</si>
  <si>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</si>
  <si>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</si>
  <si>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</si>
  <si>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</si>
  <si>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</si>
  <si>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</si>
  <si>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</si>
  <si>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</si>
  <si>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</si>
  <si>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</si>
  <si>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</si>
  <si>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</si>
  <si>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</si>
  <si>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</si>
  <si>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</si>
  <si>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</si>
  <si>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</si>
  <si>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</si>
  <si>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</si>
  <si>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</si>
  <si>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</si>
  <si>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</si>
  <si>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</si>
  <si>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</si>
  <si>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</si>
  <si>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</si>
  <si>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</si>
  <si>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</si>
  <si>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</si>
  <si>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</si>
  <si>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</si>
  <si>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</si>
  <si>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</si>
  <si>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</si>
  <si>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</si>
  <si>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</si>
  <si>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</si>
  <si>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</si>
  <si>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</si>
  <si>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</si>
  <si>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</si>
  <si>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</si>
  <si>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</si>
  <si>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</si>
  <si>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</si>
  <si>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</si>
  <si>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</si>
  <si>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</si>
  <si>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</si>
  <si>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</si>
  <si>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</si>
  <si>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</si>
  <si>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</si>
  <si>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</si>
  <si>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</si>
  <si>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</si>
  <si>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</si>
  <si>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</si>
  <si>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</si>
  <si>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</si>
  <si>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</si>
  <si>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</si>
  <si>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</si>
  <si>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</si>
  <si>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</si>
  <si>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</si>
  <si>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</si>
  <si>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</si>
  <si>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</si>
  <si>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</si>
  <si>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</si>
  <si>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</si>
  <si>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</si>
  <si>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</si>
  <si>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</si>
  <si>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</si>
  <si>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</si>
  <si>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</si>
  <si>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</si>
  <si>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</si>
  <si>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</si>
  <si>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</si>
  <si>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</si>
  <si>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</si>
  <si>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</si>
  <si>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</si>
  <si>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</si>
  <si>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</si>
  <si>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</si>
  <si>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</si>
  <si>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</si>
  <si>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</si>
  <si>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</si>
  <si>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</si>
  <si>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</si>
  <si>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</si>
  <si>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</si>
  <si>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</si>
  <si>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</si>
  <si>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</si>
  <si>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</si>
  <si>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</si>
  <si>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</si>
  <si>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</si>
  <si>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</si>
  <si>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</si>
  <si>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</si>
  <si>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</si>
  <si>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</si>
  <si>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</si>
  <si>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</si>
  <si>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</si>
  <si>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</si>
  <si>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</si>
  <si>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</si>
  <si>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</si>
  <si>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</si>
  <si>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</si>
  <si>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</si>
  <si>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</si>
  <si>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</si>
  <si>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</si>
  <si>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</si>
  <si>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</si>
  <si>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</si>
  <si>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</si>
  <si>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</si>
  <si>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</si>
  <si>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</si>
  <si>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</si>
  <si>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</si>
  <si>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</si>
  <si>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</si>
  <si>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</si>
  <si>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</si>
  <si>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</si>
  <si>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</si>
  <si>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</si>
  <si>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</si>
  <si>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</si>
  <si>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</si>
  <si>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</si>
  <si>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</si>
  <si>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</si>
  <si>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</si>
  <si>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</si>
  <si>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</si>
  <si>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</si>
  <si>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</si>
  <si>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</si>
  <si>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</si>
  <si>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</si>
  <si>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</si>
  <si>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</si>
  <si>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</si>
  <si>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</si>
  <si>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</si>
  <si>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</si>
  <si>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</si>
  <si>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</si>
  <si>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</si>
  <si>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</si>
  <si>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</si>
  <si>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</si>
  <si>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</si>
  <si>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</si>
  <si>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</si>
  <si>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</si>
  <si>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</si>
  <si>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</si>
  <si>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</si>
  <si>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</si>
  <si>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</si>
  <si>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</si>
  <si>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</si>
  <si>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</si>
  <si>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</si>
  <si>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</si>
  <si>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</si>
  <si>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</si>
  <si>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</si>
  <si>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</si>
  <si>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</si>
  <si>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</si>
  <si>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</si>
  <si>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</si>
  <si>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</si>
  <si>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</si>
  <si>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</si>
  <si>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</si>
  <si>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</si>
  <si>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</si>
  <si>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</si>
  <si>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</si>
  <si>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</si>
  <si>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</si>
  <si>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</si>
  <si>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</si>
  <si>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</si>
  <si>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</si>
  <si>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</si>
  <si>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</si>
  <si>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</si>
  <si>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</si>
  <si>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</si>
  <si>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</si>
  <si>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</si>
  <si>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</si>
  <si>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</si>
  <si>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</si>
  <si>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</si>
  <si>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</si>
  <si>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</si>
  <si>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</si>
  <si>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</si>
  <si>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</si>
  <si>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</si>
  <si>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</si>
  <si>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</si>
  <si>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</si>
  <si>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</si>
  <si>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</si>
  <si>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</si>
  <si>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</si>
  <si>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</si>
  <si>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</si>
  <si>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</si>
  <si>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</si>
  <si>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</si>
  <si>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</si>
  <si>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</si>
  <si>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</si>
  <si>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</si>
  <si>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</si>
  <si>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</si>
  <si>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</si>
  <si>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</si>
  <si>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</si>
  <si>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</si>
  <si>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</si>
  <si>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</si>
  <si>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</si>
  <si>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</si>
  <si>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</si>
  <si>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</si>
  <si>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</si>
  <si>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</si>
  <si>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</si>
  <si>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</si>
  <si>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</si>
  <si>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</si>
  <si>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</si>
  <si>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</si>
  <si>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</si>
  <si>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</si>
  <si>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</si>
  <si>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</si>
  <si>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</si>
  <si>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</si>
  <si>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</si>
  <si>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</si>
  <si>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</si>
  <si>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</si>
  <si>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</si>
  <si>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</si>
  <si>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</si>
  <si>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</si>
  <si>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</si>
  <si>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</si>
  <si>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</si>
  <si>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</si>
  <si>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</si>
  <si>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</si>
  <si>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</si>
  <si>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</si>
  <si>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</si>
  <si>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</si>
  <si>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</si>
  <si>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</si>
  <si>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</si>
  <si>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</si>
  <si>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</si>
  <si>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</si>
  <si>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</si>
  <si>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</si>
  <si>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</si>
  <si>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</si>
  <si>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</si>
  <si>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</si>
  <si>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</si>
  <si>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</si>
  <si>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</si>
  <si>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</si>
  <si>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</si>
  <si>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</si>
  <si>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</si>
  <si>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</si>
  <si>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</si>
  <si>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</si>
  <si>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</si>
  <si>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</si>
  <si>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</si>
  <si>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</si>
  <si>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</si>
  <si>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</si>
  <si>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</si>
  <si>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</si>
  <si>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</si>
  <si>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</si>
  <si>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</si>
  <si>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</si>
  <si>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</si>
  <si>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</si>
  <si>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</si>
  <si>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</si>
  <si>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</si>
  <si>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</si>
  <si>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</si>
  <si>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</si>
  <si>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</si>
  <si>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</si>
  <si>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</si>
  <si>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</si>
  <si>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</si>
  <si>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</si>
  <si>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</si>
  <si>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</si>
  <si>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</si>
  <si>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</si>
  <si>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</si>
  <si>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</si>
  <si>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</si>
  <si>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</si>
  <si>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</si>
  <si>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</si>
  <si>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</si>
  <si>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</si>
  <si>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</si>
  <si>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</si>
  <si>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</si>
  <si>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</si>
  <si>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</si>
  <si>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</si>
  <si>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</si>
  <si>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</si>
  <si>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</si>
  <si>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</si>
  <si>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</si>
  <si>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</si>
  <si>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</si>
  <si>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</si>
  <si>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</si>
  <si>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</si>
  <si>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</si>
  <si>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</si>
  <si>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</si>
  <si>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</si>
  <si>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</si>
  <si>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</si>
  <si>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</si>
  <si>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</si>
  <si>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</si>
  <si>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</si>
  <si>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</si>
  <si>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</si>
  <si>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</si>
  <si>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</si>
  <si>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</si>
  <si>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</si>
  <si>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</si>
  <si>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</si>
  <si>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</si>
  <si>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</si>
  <si>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</si>
  <si>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</si>
  <si>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</si>
  <si>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</si>
  <si>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</si>
  <si>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</si>
  <si>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</si>
  <si>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</si>
  <si>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</si>
  <si>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</si>
  <si>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</si>
  <si>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</si>
  <si>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</si>
  <si>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</si>
  <si>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</si>
  <si>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</si>
  <si>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</si>
  <si>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</si>
  <si>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</si>
  <si>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</si>
  <si>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</si>
  <si>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</si>
  <si>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</si>
  <si>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</si>
  <si>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</si>
  <si>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</si>
  <si>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</si>
  <si>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</si>
  <si>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</si>
  <si>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</si>
  <si>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</si>
  <si>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</si>
  <si>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</si>
  <si>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</si>
  <si>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</si>
  <si>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</si>
  <si>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</si>
  <si>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</si>
  <si>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</si>
  <si>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</si>
  <si>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</si>
  <si>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</si>
  <si>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</si>
  <si>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</si>
  <si>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</si>
  <si>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</si>
  <si>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</si>
  <si>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</si>
  <si>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</si>
  <si>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</si>
  <si>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</si>
  <si>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</si>
  <si>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</si>
  <si>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</si>
  <si>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</si>
  <si>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</si>
  <si>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</si>
  <si>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</si>
  <si>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</si>
  <si>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</si>
  <si>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</si>
  <si>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</si>
  <si>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</si>
  <si>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</si>
  <si>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</si>
  <si>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</si>
  <si>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</si>
  <si>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</si>
  <si>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</si>
  <si>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</si>
  <si>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</si>
  <si>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</si>
  <si>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</si>
  <si>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</si>
  <si>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</si>
  <si>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</si>
  <si>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</si>
  <si>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</si>
  <si>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</si>
  <si>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</si>
  <si>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</si>
  <si>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</si>
  <si>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</si>
  <si>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</si>
  <si>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</si>
  <si>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</si>
  <si>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</si>
  <si>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</si>
  <si>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</si>
  <si>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</si>
  <si>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</si>
  <si>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</si>
  <si>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</si>
  <si>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</si>
  <si>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</si>
  <si>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</si>
  <si>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</si>
  <si>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</si>
  <si>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</si>
  <si>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</si>
  <si>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</si>
  <si>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</si>
  <si>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</si>
  <si>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</si>
  <si>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</si>
  <si>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</si>
  <si>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</si>
  <si>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</si>
  <si>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</si>
  <si>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</si>
  <si>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</si>
  <si>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</si>
  <si>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</si>
  <si>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</si>
  <si>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</si>
  <si>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</si>
  <si>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</si>
  <si>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</si>
  <si>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</si>
  <si>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</si>
  <si>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</si>
  <si>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</si>
  <si>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</si>
  <si>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</si>
  <si>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</si>
  <si>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</si>
  <si>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</si>
  <si>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</si>
  <si>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</si>
  <si>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</si>
  <si>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</si>
  <si>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</si>
  <si>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</si>
  <si>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</si>
  <si>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</si>
  <si>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</si>
  <si>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</si>
  <si>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</si>
  <si>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</si>
  <si>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</si>
  <si>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</si>
  <si>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</si>
  <si>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</si>
  <si>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</si>
  <si>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</si>
  <si>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</si>
  <si>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</si>
  <si>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</si>
  <si>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</si>
  <si>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</si>
  <si>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</si>
  <si>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</si>
  <si>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</si>
  <si>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</si>
  <si>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</si>
  <si>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</si>
  <si>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</si>
  <si>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</si>
  <si>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</si>
  <si>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</si>
  <si>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</si>
  <si>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</si>
  <si>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</si>
  <si>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</si>
  <si>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</si>
  <si>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</si>
  <si>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</si>
  <si>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</si>
  <si>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</si>
  <si>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</si>
  <si>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</si>
  <si>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</si>
  <si>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</si>
  <si>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</si>
  <si>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</si>
  <si>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</si>
  <si>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</si>
  <si>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</si>
  <si>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</si>
  <si>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</si>
  <si>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</si>
  <si>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</si>
  <si>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</si>
  <si>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</si>
  <si>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</si>
  <si>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</si>
  <si>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</si>
  <si>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</si>
  <si>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</si>
  <si>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</si>
  <si>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</si>
  <si>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</si>
  <si>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</si>
  <si>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</si>
  <si>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</si>
  <si>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</si>
  <si>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</si>
  <si>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</si>
  <si>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</si>
  <si>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</si>
  <si>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</si>
  <si>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</si>
  <si>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</si>
  <si>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</si>
  <si>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</si>
  <si>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</si>
  <si>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</si>
  <si>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</si>
  <si>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</si>
  <si>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</si>
  <si>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</si>
  <si>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</si>
  <si>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</si>
  <si>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</si>
  <si>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</si>
  <si>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</si>
  <si>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</si>
  <si>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</si>
  <si>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</si>
  <si>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</si>
  <si>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</si>
  <si>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</si>
  <si>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</si>
  <si>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</si>
  <si>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</si>
  <si>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</si>
  <si>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</si>
  <si>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</si>
  <si>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</si>
  <si>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</si>
  <si>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</si>
  <si>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</si>
  <si>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</si>
  <si>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</si>
  <si>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</si>
  <si>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</si>
  <si>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</si>
  <si>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</si>
  <si>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</si>
  <si>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</si>
  <si>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</si>
  <si>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</si>
  <si>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</si>
  <si>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</si>
  <si>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</si>
  <si>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</si>
  <si>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</si>
  <si>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</si>
  <si>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</si>
  <si>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</si>
  <si>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</si>
  <si>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</si>
  <si>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</si>
  <si>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</si>
  <si>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</si>
  <si>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</si>
  <si>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</si>
  <si>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</si>
  <si>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</si>
  <si>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</si>
  <si>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</si>
  <si>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</si>
  <si>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</si>
  <si>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</si>
  <si>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</si>
  <si>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</si>
  <si>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</si>
  <si>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</si>
  <si>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</si>
  <si>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</si>
  <si>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</si>
  <si>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</si>
  <si>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</si>
  <si>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</si>
  <si>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</si>
  <si>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</si>
  <si>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</si>
  <si>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</si>
  <si>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</si>
  <si>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</si>
  <si>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</si>
  <si>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</si>
  <si>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</si>
  <si>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</si>
  <si>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</si>
  <si>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</si>
  <si>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</si>
  <si>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</si>
  <si>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</si>
  <si>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</si>
  <si>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</si>
  <si>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</si>
  <si>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</si>
  <si>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</si>
  <si>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</si>
  <si>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</si>
  <si>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</si>
  <si>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</si>
  <si>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</si>
  <si>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</si>
  <si>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</si>
  <si>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</si>
  <si>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</si>
  <si>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</si>
  <si>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</si>
  <si>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</si>
  <si>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</si>
  <si>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</si>
  <si>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</si>
  <si>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</si>
  <si>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</si>
  <si>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</si>
  <si>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</si>
  <si>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</si>
  <si>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</si>
  <si>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</si>
  <si>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</si>
  <si>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</si>
  <si>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</si>
  <si>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</si>
  <si>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</si>
  <si>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</si>
  <si>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</si>
  <si>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</si>
  <si>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</si>
  <si>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</si>
  <si>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</si>
  <si>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</si>
  <si>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</si>
  <si>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</si>
  <si>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</si>
  <si>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</si>
  <si>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</si>
  <si>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</si>
  <si>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</si>
  <si>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</si>
  <si>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</si>
  <si>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</si>
  <si>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</si>
  <si>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</si>
  <si>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</si>
  <si>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</si>
  <si>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</si>
  <si>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</si>
  <si>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</si>
  <si>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</si>
  <si>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</si>
  <si>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</si>
  <si>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</si>
  <si>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</si>
  <si>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</si>
  <si>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</si>
  <si>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</si>
  <si>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</si>
  <si>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</si>
  <si>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</si>
  <si>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</si>
  <si>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</si>
  <si>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</si>
  <si>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</si>
  <si>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</si>
  <si>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</si>
  <si>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</si>
  <si>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</si>
  <si>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</si>
  <si>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</si>
  <si>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</si>
  <si>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</si>
  <si>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</si>
  <si>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</si>
  <si>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</si>
  <si>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</si>
  <si>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</si>
  <si>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</si>
  <si>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</si>
  <si>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</si>
  <si>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</si>
  <si>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</si>
  <si>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</si>
  <si>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</si>
  <si>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</si>
  <si>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</si>
  <si>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</si>
  <si>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</si>
  <si>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</si>
  <si>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</si>
  <si>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</si>
  <si>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</si>
  <si>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</si>
  <si>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</si>
  <si>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</si>
  <si>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</si>
  <si>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</si>
  <si>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</si>
  <si>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</si>
  <si>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</si>
  <si>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</si>
  <si>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</si>
  <si>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</si>
  <si>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</si>
  <si>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</si>
  <si>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</si>
  <si>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</si>
  <si>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</si>
  <si>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</si>
  <si>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</si>
  <si>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</si>
  <si>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</si>
  <si>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</si>
  <si>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</si>
  <si>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</si>
  <si>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</si>
  <si>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</si>
  <si>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</si>
  <si>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</si>
  <si>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</si>
  <si>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</si>
  <si>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</si>
  <si>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</si>
  <si>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</si>
  <si>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</si>
  <si>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</si>
  <si>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</si>
  <si>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</si>
  <si>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</si>
  <si>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</si>
  <si>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</si>
  <si>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</si>
  <si>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</si>
  <si>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</si>
  <si>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</si>
  <si>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</si>
  <si>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</si>
  <si>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</si>
  <si>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</si>
  <si>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</si>
  <si>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</si>
  <si>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</si>
  <si>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</si>
  <si>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</si>
  <si>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</si>
  <si>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</si>
  <si>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</si>
  <si>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</si>
  <si>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</si>
  <si>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</si>
  <si>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</si>
  <si>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</si>
  <si>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</si>
  <si>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</si>
  <si>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</si>
  <si>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</si>
  <si>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</si>
  <si>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</si>
  <si>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</si>
  <si>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</si>
  <si>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</si>
  <si>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</si>
  <si>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</si>
  <si>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</si>
  <si>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</si>
  <si>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</si>
  <si>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</si>
  <si>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</si>
  <si>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</si>
  <si>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</si>
  <si>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</si>
  <si>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</si>
  <si>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</si>
  <si>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</si>
  <si>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</si>
  <si>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</si>
  <si>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</si>
  <si>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</si>
  <si>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</si>
  <si>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</si>
  <si>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</si>
  <si>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</si>
  <si>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</si>
  <si>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</si>
  <si>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</si>
  <si>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</si>
  <si>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</si>
  <si>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</si>
  <si>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</si>
  <si>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</si>
  <si>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</si>
  <si>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</si>
  <si>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</si>
  <si>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</si>
  <si>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</si>
  <si>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</si>
  <si>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</si>
  <si>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</si>
  <si>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</si>
  <si>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</si>
  <si>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</si>
  <si>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</si>
  <si>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</si>
  <si>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</si>
  <si>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</si>
  <si>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</si>
  <si>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</si>
  <si>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</si>
  <si>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</si>
  <si>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</si>
  <si>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</si>
  <si>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</si>
  <si>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</si>
  <si>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</si>
  <si>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</si>
  <si>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</si>
  <si>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</si>
  <si>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</si>
  <si>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</si>
  <si>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</si>
  <si>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</si>
  <si>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</si>
  <si>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</si>
  <si>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</si>
  <si>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</si>
  <si>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</si>
  <si>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</si>
  <si>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</si>
  <si>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</si>
  <si>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</si>
  <si>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</si>
  <si>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</si>
  <si>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</si>
  <si>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</si>
  <si>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</si>
  <si>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</si>
  <si>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</si>
  <si>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</si>
  <si>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</si>
  <si>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</si>
  <si>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</si>
  <si>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</si>
  <si>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</si>
  <si>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</si>
  <si>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</si>
  <si>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</si>
  <si>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</si>
  <si>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</si>
  <si>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</si>
  <si>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</si>
  <si>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</si>
  <si>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</si>
  <si>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</si>
  <si>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</si>
  <si>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</si>
  <si>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</si>
  <si>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</si>
  <si>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</si>
  <si>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</si>
  <si>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</si>
  <si>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</si>
  <si>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</si>
  <si>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</si>
  <si>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</si>
  <si>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</si>
  <si>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</si>
  <si>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</si>
  <si>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</si>
  <si>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</si>
  <si>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</si>
  <si>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</si>
  <si>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</si>
  <si>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</si>
  <si>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</si>
  <si>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</si>
  <si>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</si>
  <si>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</si>
  <si>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</si>
  <si>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</si>
  <si>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</si>
  <si>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</si>
  <si>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</si>
  <si>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</si>
  <si>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</si>
  <si>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</si>
  <si>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</si>
  <si>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</si>
  <si>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</si>
  <si>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</si>
  <si>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</si>
  <si>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</si>
  <si>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</si>
  <si>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</si>
  <si>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</si>
  <si>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</si>
  <si>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</si>
  <si>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</si>
  <si>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</si>
  <si>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</si>
  <si>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</si>
  <si>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</si>
  <si>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</si>
  <si>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</si>
  <si>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</si>
  <si>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</si>
  <si>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</si>
  <si>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</si>
  <si>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</si>
  <si>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</si>
  <si>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</si>
  <si>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</si>
  <si>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</si>
  <si>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</si>
  <si>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</si>
  <si>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</si>
  <si>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</si>
  <si>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</si>
  <si>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</si>
  <si>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</si>
  <si>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</si>
  <si>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</si>
  <si>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</si>
  <si>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</si>
  <si>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</si>
  <si>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</si>
  <si>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</si>
  <si>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</si>
  <si>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</si>
  <si>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</si>
  <si>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</si>
  <si>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</si>
  <si>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</si>
  <si>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</si>
  <si>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</si>
  <si>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</si>
  <si>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</si>
  <si>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</si>
  <si>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</si>
  <si>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</si>
  <si>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</si>
  <si>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</si>
  <si>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</si>
  <si>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</si>
  <si>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</si>
  <si>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</si>
  <si>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</si>
  <si>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</si>
  <si>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</si>
  <si>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</si>
  <si>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</si>
  <si>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</si>
  <si>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</si>
  <si>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</si>
  <si>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</si>
  <si>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</si>
  <si>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</si>
  <si>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</si>
  <si>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</si>
  <si>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</si>
  <si>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</si>
  <si>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</si>
  <si>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</si>
  <si>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</si>
  <si>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</si>
  <si>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</si>
  <si>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</si>
  <si>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</si>
  <si>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</si>
  <si>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</si>
  <si>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</si>
  <si>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</si>
  <si>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</si>
  <si>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</si>
  <si>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</si>
  <si>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</si>
  <si>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</si>
  <si>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</si>
  <si>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</si>
  <si>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</si>
  <si>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</si>
  <si>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</si>
  <si>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</si>
  <si>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</si>
  <si>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</si>
  <si>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</si>
  <si>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</si>
  <si>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</si>
  <si>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</si>
  <si>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</si>
  <si>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</si>
  <si>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</si>
  <si>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</si>
  <si>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</si>
  <si>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</si>
  <si>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</si>
  <si>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</si>
  <si>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</si>
  <si>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</si>
  <si>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</si>
  <si>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</si>
  <si>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</si>
  <si>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</si>
  <si>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</si>
  <si>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</si>
  <si>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</si>
  <si>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</si>
  <si>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</si>
  <si>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</si>
  <si>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</si>
  <si>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</si>
  <si>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</si>
  <si>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</si>
  <si>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</si>
  <si>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</si>
  <si>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</si>
  <si>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</si>
  <si>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</si>
  <si>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</si>
  <si>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</si>
  <si>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</si>
  <si>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</si>
  <si>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</si>
  <si>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</si>
  <si>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</si>
  <si>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</si>
  <si>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</si>
  <si>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</si>
  <si>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</si>
  <si>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</si>
  <si>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</si>
  <si>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</si>
  <si>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</si>
  <si>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</si>
  <si>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</si>
  <si>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</si>
  <si>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</si>
  <si>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</si>
  <si>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</si>
  <si>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</si>
  <si>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</si>
  <si>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</si>
  <si>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</si>
  <si>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</si>
  <si>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</si>
  <si>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</si>
  <si>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</si>
  <si>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</si>
  <si>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</si>
  <si>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</si>
  <si>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</si>
  <si>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</si>
  <si>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</si>
  <si>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</si>
  <si>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</si>
  <si>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</si>
  <si>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</si>
  <si>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</si>
  <si>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</si>
  <si>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</si>
  <si>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</si>
  <si>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</si>
  <si>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</si>
  <si>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</si>
  <si>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</si>
  <si>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</si>
  <si>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</si>
  <si>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</si>
  <si>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</si>
  <si>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</si>
  <si>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</si>
  <si>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</si>
  <si>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</si>
  <si>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</si>
  <si>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</si>
  <si>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</si>
  <si>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</si>
  <si>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</si>
  <si>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</si>
  <si>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</si>
  <si>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</si>
  <si>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</si>
  <si>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</si>
  <si>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</si>
  <si>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</si>
  <si>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</si>
  <si>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</si>
  <si>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</si>
  <si>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</si>
  <si>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</si>
  <si>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</si>
  <si>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</si>
  <si>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</si>
  <si>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</si>
  <si>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</si>
  <si>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</si>
  <si>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</si>
  <si>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</si>
  <si>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</si>
  <si>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</si>
  <si>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</si>
  <si>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</si>
  <si>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</si>
  <si>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</si>
  <si>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</si>
  <si>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</si>
  <si>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</si>
  <si>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</si>
  <si>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</si>
  <si>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</si>
  <si>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</si>
  <si>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</si>
  <si>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</si>
  <si>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</si>
  <si>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</si>
  <si>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</si>
  <si>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</si>
  <si>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</si>
  <si>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</si>
  <si>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</si>
  <si>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</si>
  <si>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</si>
  <si>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</si>
  <si>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</si>
  <si>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</si>
  <si>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</si>
  <si>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</si>
  <si>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</si>
  <si>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</si>
  <si>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</si>
  <si>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</si>
  <si>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</si>
  <si>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</si>
  <si>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</si>
  <si>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</si>
  <si>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</si>
  <si>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</si>
  <si>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</si>
  <si>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</si>
  <si>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</si>
  <si>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</si>
  <si>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</si>
  <si>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</si>
  <si>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</si>
  <si>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</si>
  <si>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</si>
  <si>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</si>
  <si>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</si>
  <si>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</si>
  <si>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</si>
  <si>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</si>
  <si>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</si>
  <si>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</si>
  <si>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</si>
  <si>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</si>
  <si>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</si>
  <si>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</si>
  <si>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</si>
  <si>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</si>
  <si>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</si>
  <si>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</si>
  <si>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</si>
  <si>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</si>
  <si>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</si>
  <si>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</si>
  <si>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</si>
  <si>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</si>
  <si>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</si>
  <si>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</si>
  <si>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</si>
  <si>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</si>
  <si>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</si>
  <si>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</si>
  <si>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</si>
  <si>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</si>
  <si>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</si>
  <si>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</si>
  <si>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</si>
  <si>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</si>
  <si>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</si>
  <si>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</si>
  <si>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</si>
  <si>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</si>
  <si>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</si>
  <si>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</si>
  <si>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</si>
  <si>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</si>
  <si>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</si>
  <si>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</si>
  <si>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</si>
  <si>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</si>
  <si>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</si>
  <si>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</si>
  <si>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</si>
  <si>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</si>
  <si>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</si>
  <si>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</si>
  <si>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</si>
  <si>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</si>
  <si>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</si>
  <si>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</si>
  <si>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</si>
  <si>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</si>
  <si>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</si>
  <si>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</si>
  <si>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</si>
  <si>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</si>
  <si>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</si>
  <si>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</si>
  <si>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</si>
  <si>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</si>
  <si>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</si>
  <si>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</si>
  <si>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</si>
  <si>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</si>
  <si>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</si>
  <si>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</si>
  <si>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</si>
  <si>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</si>
  <si>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</si>
  <si>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</si>
  <si>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</si>
  <si>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</si>
  <si>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</si>
  <si>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</si>
  <si>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</si>
  <si>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</si>
  <si>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</si>
  <si>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</si>
  <si>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</si>
  <si>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</si>
  <si>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</si>
  <si>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</si>
  <si>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</si>
  <si>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</si>
  <si>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</si>
  <si>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</si>
  <si>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</si>
  <si>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</si>
  <si>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</si>
  <si>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</si>
  <si>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</si>
  <si>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</si>
  <si>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</si>
  <si>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</si>
  <si>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</si>
  <si>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</si>
  <si>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</si>
  <si>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</si>
  <si>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</si>
  <si>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</si>
  <si>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</si>
  <si>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</si>
  <si>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</si>
  <si>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</si>
  <si>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</si>
  <si>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</si>
  <si>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</si>
  <si>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</si>
  <si>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</si>
  <si>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</si>
  <si>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</si>
  <si>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</si>
  <si>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</si>
  <si>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</si>
  <si>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</si>
  <si>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</si>
  <si>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</si>
  <si>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</si>
  <si>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</si>
  <si>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</si>
  <si>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</si>
  <si>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</si>
  <si>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</si>
  <si>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</si>
  <si>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</si>
  <si>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</si>
  <si>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</si>
  <si>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</si>
  <si>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</si>
  <si>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</si>
  <si>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</si>
  <si>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</si>
  <si>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</si>
  <si>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</si>
  <si>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</si>
  <si>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</si>
  <si>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</si>
  <si>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</si>
  <si>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</si>
  <si>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</si>
  <si>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</si>
  <si>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</si>
  <si>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</si>
  <si>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</si>
  <si>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</si>
  <si>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</si>
  <si>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</si>
  <si>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</si>
  <si>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</si>
  <si>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</si>
  <si>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</si>
  <si>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</si>
  <si>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</si>
  <si>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</si>
  <si>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</si>
  <si>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</si>
  <si>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</si>
  <si>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</si>
  <si>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</si>
  <si>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</si>
  <si>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</si>
  <si>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</si>
  <si>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</si>
  <si>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</si>
  <si>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</si>
  <si>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</si>
  <si>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</si>
  <si>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</si>
  <si>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</si>
  <si>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</si>
  <si>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</si>
  <si>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</si>
  <si>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</si>
  <si>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</si>
  <si>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</si>
  <si>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</si>
  <si>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</si>
  <si>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</si>
  <si>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</si>
  <si>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</si>
  <si>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</si>
  <si>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</si>
  <si>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</si>
  <si>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</si>
  <si>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</si>
  <si>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</si>
  <si>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</si>
  <si>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</si>
  <si>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</si>
  <si>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</si>
  <si>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</si>
  <si>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</si>
  <si>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</si>
  <si>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</si>
  <si>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</si>
  <si>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</si>
  <si>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</si>
  <si>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</si>
  <si>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</si>
  <si>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</si>
  <si>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</si>
  <si>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</si>
  <si>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</si>
  <si>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</si>
  <si>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</si>
  <si>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</si>
  <si>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</si>
  <si>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</si>
  <si>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</si>
  <si>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</si>
  <si>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</si>
  <si>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</si>
  <si>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</si>
  <si>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</si>
  <si>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</si>
  <si>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</si>
  <si>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</si>
  <si>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</si>
  <si>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</si>
  <si>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</si>
  <si>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</si>
  <si>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</si>
  <si>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</si>
  <si>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</si>
  <si>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</si>
  <si>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</si>
  <si>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</si>
  <si>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</si>
  <si>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</si>
  <si>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</si>
  <si>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</si>
  <si>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</si>
  <si>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</si>
  <si>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</si>
  <si>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</si>
  <si>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</si>
  <si>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</si>
  <si>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</si>
  <si>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</si>
  <si>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</si>
  <si>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</si>
  <si>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</si>
  <si>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</si>
  <si>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</si>
  <si>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</si>
  <si>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</si>
  <si>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</si>
  <si>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</si>
  <si>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</si>
  <si>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</si>
  <si>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</si>
  <si>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</si>
  <si>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</si>
  <si>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</si>
  <si>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</si>
  <si>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</si>
  <si>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</si>
  <si>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</si>
  <si>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</si>
  <si>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</si>
  <si>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</si>
  <si>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</si>
  <si>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</si>
  <si>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</si>
  <si>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</si>
  <si>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</si>
  <si>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</si>
  <si>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</si>
  <si>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</si>
  <si>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</si>
  <si>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</si>
  <si>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</si>
  <si>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</si>
  <si>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</si>
  <si>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</si>
  <si>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</si>
  <si>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</si>
  <si>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</si>
  <si>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</si>
  <si>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</si>
  <si>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</si>
  <si>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</si>
  <si>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</si>
  <si>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</si>
  <si>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</si>
  <si>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</si>
  <si>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</si>
  <si>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</si>
  <si>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</si>
  <si>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</si>
  <si>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</si>
  <si>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</si>
  <si>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</si>
  <si>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</si>
  <si>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</si>
  <si>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</si>
  <si>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</si>
  <si>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</si>
  <si>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</si>
  <si>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</si>
  <si>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</si>
  <si>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</si>
  <si>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</si>
  <si>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</si>
  <si>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</si>
  <si>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</si>
  <si>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</si>
  <si>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</si>
  <si>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</si>
  <si>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</si>
  <si>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</si>
  <si>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</si>
  <si>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</si>
  <si>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</si>
  <si>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</si>
  <si>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</si>
  <si>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</si>
  <si>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</si>
  <si>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</si>
  <si>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</si>
  <si>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</si>
  <si>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</si>
  <si>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</si>
  <si>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</si>
  <si>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</si>
  <si>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</si>
  <si>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</si>
  <si>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</si>
  <si>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</si>
  <si>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</si>
  <si>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</si>
  <si>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</si>
  <si>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</si>
  <si>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</si>
  <si>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</si>
  <si>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</si>
  <si>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</si>
  <si>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</si>
  <si>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</si>
  <si>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</si>
  <si>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</si>
  <si>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</si>
  <si>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</si>
  <si>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</si>
  <si>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</si>
  <si>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</si>
  <si>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</si>
  <si>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</si>
  <si>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</si>
  <si>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</si>
  <si>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</si>
  <si>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</si>
  <si>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</si>
  <si>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</si>
  <si>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</si>
  <si>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</si>
  <si>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</si>
  <si>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</si>
  <si>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</si>
  <si>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</si>
  <si>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</si>
  <si>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</si>
  <si>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</si>
  <si>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</si>
  <si>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</si>
  <si>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</si>
  <si>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</si>
  <si>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</si>
  <si>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</si>
  <si>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</si>
  <si>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</si>
  <si>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</si>
  <si>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</si>
  <si>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</si>
  <si>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</si>
  <si>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</si>
  <si>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</si>
  <si>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</si>
  <si>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</si>
  <si>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</si>
  <si>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</si>
  <si>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</si>
  <si>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</si>
  <si>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</si>
  <si>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</si>
  <si>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</si>
  <si>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</si>
  <si>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</si>
  <si>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</si>
  <si>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</si>
  <si>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</si>
  <si>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</si>
  <si>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</si>
  <si>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</si>
  <si>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</si>
  <si>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</si>
  <si>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</si>
  <si>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</si>
  <si>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</si>
  <si>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</si>
  <si>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</si>
  <si>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</si>
  <si>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</si>
  <si>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</si>
  <si>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</si>
  <si>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</si>
  <si>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</si>
  <si>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</si>
  <si>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</si>
  <si>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</si>
  <si>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</si>
  <si>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</si>
  <si>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</si>
  <si>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</si>
  <si>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</si>
  <si>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</si>
  <si>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</si>
  <si>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</si>
  <si>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</si>
  <si>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</si>
  <si>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</si>
  <si>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</si>
  <si>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</si>
  <si>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</si>
  <si>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</si>
  <si>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</si>
  <si>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</si>
  <si>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</si>
  <si>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</si>
  <si>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</si>
  <si>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</si>
  <si>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</si>
  <si>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</si>
  <si>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</si>
  <si>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</si>
  <si>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</si>
  <si>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</si>
  <si>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</si>
  <si>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</si>
  <si>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</si>
  <si>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</si>
  <si>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</si>
  <si>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</si>
  <si>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</si>
  <si>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</si>
  <si>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</si>
  <si>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</si>
  <si>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</si>
  <si>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</si>
  <si>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</si>
  <si>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</si>
  <si>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</si>
  <si>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</si>
  <si>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</si>
  <si>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</si>
  <si>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</si>
  <si>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</si>
  <si>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</si>
  <si>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</si>
  <si>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</si>
  <si>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</si>
  <si>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</si>
  <si>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</si>
  <si>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</si>
  <si>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</si>
  <si>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</si>
  <si>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</si>
  <si>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</si>
  <si>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</si>
  <si>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</si>
  <si>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</si>
  <si>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</si>
  <si>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</si>
  <si>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</si>
  <si>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</si>
  <si>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</si>
  <si>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</si>
  <si>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</si>
  <si>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</si>
  <si>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</si>
  <si>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</si>
  <si>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</si>
  <si>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</si>
  <si>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</si>
  <si>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</si>
  <si>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</si>
  <si>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</si>
  <si>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</si>
  <si>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</si>
  <si>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</si>
  <si>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</si>
  <si>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</si>
  <si>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</si>
  <si>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</si>
  <si>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</si>
  <si>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</si>
  <si>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</si>
  <si>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</si>
  <si>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</si>
  <si>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</si>
  <si>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</si>
  <si>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</si>
  <si>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</si>
  <si>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</si>
  <si>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</si>
  <si>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</si>
  <si>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</si>
  <si>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</si>
  <si>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</si>
  <si>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</si>
  <si>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</si>
  <si>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</si>
  <si>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</si>
  <si>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</si>
  <si>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</si>
  <si>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</si>
  <si>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</si>
  <si>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</si>
  <si>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</si>
  <si>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</si>
  <si>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</si>
  <si>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</si>
  <si>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</si>
  <si>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</si>
  <si>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</si>
  <si>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</si>
  <si>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</si>
  <si>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</si>
  <si>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</si>
  <si>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</si>
  <si>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</si>
  <si>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</si>
  <si>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</si>
  <si>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</si>
  <si>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</si>
  <si>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</si>
  <si>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</si>
  <si>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</si>
  <si>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</si>
  <si>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</si>
  <si>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</si>
  <si>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</si>
  <si>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</si>
  <si>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</si>
  <si>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</si>
  <si>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</si>
  <si>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</si>
  <si>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</si>
  <si>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</si>
  <si>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</si>
  <si>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</si>
  <si>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</si>
  <si>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</si>
  <si>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</si>
  <si>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</si>
  <si>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</si>
  <si>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</si>
  <si>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</si>
  <si>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</si>
  <si>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</si>
  <si>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</si>
  <si>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</si>
  <si>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</si>
  <si>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</si>
  <si>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</si>
  <si>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</si>
  <si>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</si>
  <si>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</si>
  <si>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</si>
  <si>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</si>
  <si>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</si>
  <si>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</si>
  <si>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</si>
  <si>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</si>
  <si>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</si>
  <si>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</si>
  <si>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</si>
  <si>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</si>
  <si>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</si>
  <si>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</si>
  <si>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</si>
  <si>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</si>
  <si>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</si>
  <si>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</si>
  <si>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</si>
  <si>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</si>
  <si>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</si>
  <si>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</si>
  <si>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</si>
  <si>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</si>
  <si>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</si>
  <si>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</si>
  <si>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</si>
  <si>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</si>
  <si>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</si>
  <si>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</si>
  <si>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</si>
  <si>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</si>
  <si>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</si>
  <si>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</si>
  <si>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</si>
  <si>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</si>
  <si>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</si>
  <si>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</si>
  <si>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</si>
  <si>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</si>
  <si>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</si>
  <si>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</si>
  <si>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</si>
  <si>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</si>
  <si>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</si>
  <si>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</si>
  <si>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</si>
  <si>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</si>
  <si>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</si>
  <si>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</si>
  <si>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</si>
  <si>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</si>
  <si>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</si>
  <si>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</si>
  <si>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</si>
  <si>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</si>
  <si>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</si>
  <si>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</si>
  <si>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</si>
  <si>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</si>
  <si>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</si>
  <si>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</si>
  <si>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</si>
  <si>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</si>
  <si>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</si>
  <si>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</si>
  <si>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</si>
  <si>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</si>
  <si>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</si>
  <si>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</si>
  <si>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</si>
  <si>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</si>
  <si>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</si>
  <si>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</si>
  <si>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</si>
  <si>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</si>
  <si>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</si>
  <si>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</si>
  <si>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</si>
  <si>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</si>
  <si>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</si>
  <si>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</si>
  <si>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</si>
  <si>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</si>
  <si>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</si>
  <si>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</si>
  <si>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</si>
  <si>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</si>
  <si>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</si>
  <si>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</si>
  <si>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</si>
  <si>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</si>
  <si>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</si>
  <si>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</si>
  <si>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</si>
  <si>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</si>
  <si>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</si>
  <si>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</si>
  <si>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</si>
  <si>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</si>
  <si>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</si>
  <si>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</si>
  <si>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</si>
  <si>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</si>
  <si>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</si>
  <si>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</si>
  <si>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</si>
  <si>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</si>
  <si>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</si>
  <si>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</si>
  <si>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</si>
  <si>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</si>
  <si>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</si>
  <si>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</si>
  <si>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</si>
  <si>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</si>
  <si>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</si>
  <si>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</si>
  <si>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</si>
  <si>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</si>
  <si>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</si>
  <si>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</si>
  <si>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</si>
  <si>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</si>
  <si>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</si>
  <si>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</si>
  <si>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</si>
  <si>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</si>
  <si>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</si>
  <si>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</si>
  <si>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</si>
  <si>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</si>
  <si>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</si>
  <si>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</si>
  <si>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</si>
  <si>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</si>
  <si>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</si>
  <si>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</si>
  <si>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</si>
  <si>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</si>
  <si>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</si>
  <si>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</si>
  <si>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</si>
  <si>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</si>
  <si>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</si>
  <si>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</si>
  <si>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</si>
  <si>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</si>
  <si>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</si>
  <si>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</si>
  <si>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</si>
  <si>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</si>
  <si>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</si>
  <si>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</si>
  <si>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</si>
  <si>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</si>
  <si>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</si>
  <si>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</si>
  <si>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</si>
  <si>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</si>
  <si>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</si>
  <si>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</si>
  <si>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</si>
  <si>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</si>
  <si>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</si>
  <si>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</si>
  <si>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</si>
  <si>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</si>
  <si>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</si>
  <si>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</si>
  <si>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</si>
  <si>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</si>
  <si>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</si>
  <si>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</si>
  <si>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</si>
  <si>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</si>
  <si>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</si>
  <si>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</si>
  <si>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</si>
  <si>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</si>
  <si>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</si>
  <si>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</si>
  <si>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</si>
  <si>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</si>
  <si>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</si>
  <si>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</si>
  <si>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</si>
  <si>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</si>
  <si>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</si>
  <si>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</si>
  <si>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</si>
  <si>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</si>
  <si>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</si>
  <si>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</si>
  <si>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</si>
  <si>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</si>
  <si>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</si>
  <si>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</si>
  <si>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</si>
  <si>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</si>
  <si>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</si>
  <si>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</si>
  <si>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</si>
  <si>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</si>
  <si>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</si>
  <si>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</si>
  <si>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</si>
  <si>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</si>
  <si>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</si>
  <si>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</si>
  <si>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</si>
  <si>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</si>
  <si>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</si>
  <si>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</si>
  <si>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</si>
  <si>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</si>
  <si>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</si>
  <si>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</si>
  <si>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</si>
  <si>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</si>
  <si>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</si>
  <si>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</si>
  <si>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</si>
  <si>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</si>
  <si>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</si>
  <si>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</si>
  <si>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</si>
  <si>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</si>
  <si>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</si>
  <si>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</si>
  <si>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</si>
  <si>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</si>
  <si>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</si>
  <si>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</si>
  <si>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</si>
  <si>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</si>
  <si>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</si>
  <si>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</si>
  <si>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</si>
  <si>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</si>
  <si>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</si>
  <si>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</si>
  <si>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</si>
  <si>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</si>
  <si>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</si>
  <si>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</si>
  <si>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</si>
  <si>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</si>
  <si>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</si>
  <si>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</si>
  <si>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</si>
  <si>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</si>
  <si>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</si>
  <si>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</si>
  <si>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</si>
  <si>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</si>
  <si>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</si>
  <si>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</si>
  <si>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</si>
  <si>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</si>
  <si>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</si>
  <si>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</si>
  <si>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</si>
  <si>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</si>
  <si>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</si>
  <si>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</si>
  <si>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</si>
  <si>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</si>
  <si>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</si>
  <si>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</si>
  <si>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</si>
  <si>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</si>
  <si>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</si>
  <si>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</si>
  <si>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</si>
  <si>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</si>
  <si>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</si>
  <si>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</si>
  <si>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</si>
  <si>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</si>
  <si>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</si>
  <si>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</si>
  <si>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</si>
  <si>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</si>
  <si>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</si>
  <si>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</si>
  <si>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</si>
  <si>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</si>
  <si>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</si>
  <si>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</si>
  <si>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</si>
  <si>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</si>
  <si>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</si>
  <si>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</si>
  <si>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</si>
  <si>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</si>
  <si>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</si>
  <si>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</si>
  <si>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</si>
  <si>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</si>
  <si>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</si>
  <si>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</si>
  <si>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</si>
  <si>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</si>
  <si>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</si>
  <si>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</si>
  <si>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</si>
  <si>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</si>
  <si>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</si>
  <si>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</si>
  <si>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</si>
  <si>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</si>
  <si>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</si>
  <si>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</si>
  <si>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</si>
  <si>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</si>
  <si>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</si>
  <si>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</si>
  <si>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</si>
  <si>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</si>
  <si>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</si>
  <si>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</si>
  <si>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</si>
  <si>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</si>
  <si>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</si>
  <si>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</si>
  <si>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</si>
  <si>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</si>
  <si>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</si>
  <si>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</si>
  <si>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</si>
  <si>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</si>
  <si>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</si>
  <si>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</si>
  <si>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</si>
  <si>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</si>
  <si>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</si>
  <si>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</si>
  <si>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</si>
  <si>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</si>
  <si>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</si>
  <si>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</si>
  <si>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</si>
  <si>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</si>
  <si>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</si>
  <si>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</si>
  <si>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</si>
  <si>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</si>
  <si>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</si>
  <si>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</si>
  <si>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</si>
  <si>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</si>
  <si>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</si>
  <si>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</si>
  <si>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</si>
  <si>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</si>
  <si>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</si>
  <si>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</si>
  <si>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</si>
  <si>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</si>
  <si>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</si>
  <si>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</si>
  <si>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</si>
  <si>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</si>
  <si>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</si>
  <si>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</si>
  <si>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</si>
  <si>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</si>
  <si>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</si>
  <si>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</si>
  <si>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</si>
  <si>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</si>
  <si>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</si>
  <si>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</si>
  <si>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</si>
  <si>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</si>
  <si>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</si>
  <si>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</si>
  <si>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</si>
  <si>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</si>
  <si>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</si>
  <si>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</si>
  <si>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</si>
  <si>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</si>
  <si>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</si>
  <si>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</si>
  <si>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</si>
  <si>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</si>
  <si>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</si>
  <si>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</si>
  <si>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</si>
  <si>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</si>
  <si>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</si>
  <si>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</si>
  <si>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</si>
  <si>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</si>
  <si>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</si>
  <si>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</si>
  <si>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</si>
  <si>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</si>
  <si>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</si>
  <si>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</si>
  <si>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</si>
  <si>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</si>
  <si>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</si>
  <si>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</si>
  <si>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</si>
  <si>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</si>
  <si>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</si>
  <si>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</si>
  <si>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</si>
  <si>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</si>
  <si>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</si>
  <si>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</si>
  <si>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</si>
  <si>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</si>
  <si>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</si>
  <si>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</si>
  <si>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</si>
  <si>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</si>
  <si>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</si>
  <si>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</si>
  <si>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</si>
  <si>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</si>
  <si>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</si>
  <si>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</si>
  <si>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</si>
  <si>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</si>
  <si>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</si>
  <si>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</si>
  <si>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</si>
  <si>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</si>
  <si>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</si>
  <si>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</si>
  <si>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</si>
  <si>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</si>
  <si>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</si>
  <si>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</si>
  <si>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</si>
  <si>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</si>
  <si>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</si>
  <si>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</si>
  <si>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</si>
  <si>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</si>
  <si>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</si>
  <si>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</si>
  <si>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</si>
  <si>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</si>
  <si>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</si>
  <si>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</si>
  <si>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</si>
  <si>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</si>
  <si>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</si>
  <si>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</si>
  <si>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</si>
  <si>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</si>
  <si>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</si>
  <si>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</si>
  <si>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</si>
  <si>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</si>
  <si>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</si>
  <si>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</si>
  <si>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</si>
  <si>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</si>
  <si>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</si>
  <si>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</si>
  <si>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</si>
  <si>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</si>
  <si>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</si>
  <si>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</si>
  <si>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</si>
  <si>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</si>
  <si>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</si>
  <si>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</si>
  <si>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</si>
  <si>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</si>
  <si>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</si>
  <si>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</si>
  <si>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</si>
  <si>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</si>
  <si>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</si>
  <si>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</si>
  <si>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</si>
  <si>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</si>
  <si>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</si>
  <si>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</si>
  <si>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</si>
  <si>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</si>
  <si>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</si>
  <si>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</si>
  <si>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</si>
  <si>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</si>
  <si>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</si>
  <si>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</si>
  <si>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</si>
  <si>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</si>
  <si>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</si>
  <si>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</si>
  <si>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</si>
  <si>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</si>
  <si>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</si>
  <si>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</si>
  <si>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</si>
  <si>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</si>
  <si>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</si>
  <si>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</si>
  <si>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</si>
  <si>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</si>
  <si>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</si>
  <si>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</si>
  <si>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</si>
  <si>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</si>
  <si>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</si>
  <si>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</si>
  <si>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</si>
  <si>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</si>
  <si>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</si>
  <si>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</si>
  <si>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</si>
  <si>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</si>
  <si>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</si>
  <si>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</si>
  <si>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</si>
  <si>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</si>
  <si>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</si>
  <si>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</si>
  <si>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</si>
  <si>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</si>
  <si>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</si>
  <si>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</si>
  <si>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</si>
  <si>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</si>
  <si>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</si>
  <si>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</si>
  <si>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</si>
  <si>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</si>
  <si>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</si>
  <si>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</si>
  <si>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</si>
  <si>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</si>
  <si>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</si>
  <si>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</si>
  <si>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</si>
  <si>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</si>
  <si>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</si>
  <si>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</si>
  <si>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</si>
  <si>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</si>
  <si>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</si>
  <si>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</si>
  <si>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</si>
  <si>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</si>
  <si>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</si>
  <si>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</si>
  <si>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</si>
  <si>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</si>
  <si>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</si>
  <si>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</si>
  <si>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</si>
  <si>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</si>
  <si>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</si>
  <si>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</si>
  <si>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</si>
  <si>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</si>
  <si>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</si>
  <si>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</si>
  <si>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</si>
  <si>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</si>
  <si>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</si>
  <si>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</si>
  <si>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</si>
  <si>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</si>
  <si>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</si>
  <si>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</si>
  <si>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</si>
  <si>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</si>
  <si>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</si>
  <si>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</si>
  <si>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</si>
  <si>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</si>
  <si>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</si>
  <si>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</si>
  <si>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</si>
  <si>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</si>
  <si>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</si>
  <si>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</si>
  <si>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</si>
  <si>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</si>
  <si>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</si>
  <si>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</si>
  <si>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</si>
  <si>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</si>
  <si>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</si>
  <si>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</si>
  <si>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</si>
  <si>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</si>
  <si>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</si>
  <si>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</si>
  <si>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</si>
  <si>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</si>
  <si>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</si>
  <si>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</si>
  <si>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</si>
  <si>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</si>
  <si>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</si>
  <si>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</si>
  <si>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</si>
  <si>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</si>
  <si>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</si>
  <si>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</si>
  <si>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</si>
  <si>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</si>
  <si>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</si>
  <si>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</si>
  <si>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</si>
  <si>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</si>
  <si>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</si>
  <si>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</si>
  <si>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</si>
  <si>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</si>
  <si>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</si>
  <si>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</si>
  <si>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</si>
  <si>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</si>
  <si>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</si>
  <si>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</si>
  <si>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</si>
  <si>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</si>
  <si>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</si>
  <si>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</si>
  <si>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</si>
  <si>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</si>
  <si>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</si>
  <si>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</si>
  <si>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</si>
  <si>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</si>
  <si>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</si>
  <si>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</si>
  <si>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</si>
  <si>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</si>
  <si>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</si>
  <si>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</si>
  <si>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</si>
  <si>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</si>
  <si>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</si>
  <si>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</si>
  <si>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</si>
  <si>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</si>
  <si>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</si>
  <si>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</si>
  <si>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</si>
  <si>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</si>
  <si>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</si>
  <si>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</si>
  <si>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</si>
  <si>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</si>
  <si>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</si>
  <si>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</si>
  <si>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</si>
  <si>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</si>
  <si>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</si>
  <si>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</si>
  <si>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</si>
  <si>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</si>
  <si>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</si>
  <si>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</si>
  <si>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</si>
  <si>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</si>
  <si>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</si>
  <si>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</si>
  <si>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</si>
  <si>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</si>
  <si>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</si>
  <si>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</si>
  <si>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</si>
  <si>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</si>
  <si>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</si>
  <si>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</si>
  <si>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</si>
  <si>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</si>
  <si>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</si>
  <si>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</si>
  <si>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</si>
  <si>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</si>
  <si>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</si>
  <si>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</si>
  <si>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</si>
  <si>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</si>
  <si>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</si>
  <si>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</si>
  <si>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</si>
  <si>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</si>
  <si>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</si>
  <si>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</si>
  <si>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</si>
  <si>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</si>
  <si>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</si>
  <si>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</si>
  <si>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</si>
  <si>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</si>
  <si>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</si>
  <si>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</si>
  <si>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</si>
  <si>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</si>
  <si>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</si>
  <si>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</si>
  <si>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</si>
  <si>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</si>
  <si>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</si>
  <si>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</si>
  <si>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</si>
  <si>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</si>
  <si>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</si>
  <si>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</si>
  <si>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</si>
  <si>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</si>
  <si>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</si>
  <si>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</si>
  <si>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</si>
  <si>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</si>
  <si>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</si>
  <si>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</si>
  <si>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</si>
  <si>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</si>
  <si>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</si>
  <si>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</si>
  <si>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</si>
  <si>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</si>
  <si>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</si>
  <si>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</si>
  <si>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</si>
  <si>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</si>
  <si>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</si>
  <si>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</si>
  <si>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</si>
  <si>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</si>
  <si>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</si>
  <si>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</si>
  <si>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</si>
  <si>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</si>
  <si>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</si>
  <si>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</si>
  <si>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</si>
  <si>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</si>
  <si>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</si>
  <si>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</si>
  <si>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</si>
  <si>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</si>
  <si>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</si>
  <si>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</si>
  <si>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</si>
  <si>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</si>
  <si>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</si>
  <si>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</si>
  <si>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</si>
  <si>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</si>
  <si>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</si>
  <si>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</si>
  <si>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</si>
  <si>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</si>
  <si>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</si>
  <si>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</si>
  <si>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</si>
  <si>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</si>
  <si>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</si>
  <si>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</si>
  <si>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</si>
  <si>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</si>
  <si>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</si>
  <si>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</si>
  <si>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</si>
  <si>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</si>
  <si>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</si>
  <si>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</si>
  <si>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</si>
  <si>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</si>
  <si>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</si>
  <si>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</si>
  <si>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</si>
  <si>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</si>
  <si>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</si>
  <si>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</si>
  <si>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</si>
  <si>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</si>
  <si>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</si>
  <si>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</si>
  <si>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</si>
  <si>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</si>
  <si>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</si>
  <si>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</si>
  <si>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</si>
  <si>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</si>
  <si>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</si>
  <si>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</si>
  <si>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</si>
  <si>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</si>
  <si>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</si>
  <si>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</si>
  <si>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</si>
  <si>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</si>
  <si>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</si>
  <si>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</si>
  <si>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</si>
  <si>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</si>
  <si>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</si>
  <si>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</si>
  <si>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</si>
  <si>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</si>
  <si>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</si>
  <si>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</si>
  <si>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</si>
  <si>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</si>
  <si>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</si>
  <si>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</si>
  <si>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</si>
  <si>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</si>
  <si>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</si>
  <si>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</si>
  <si>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</si>
  <si>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</si>
  <si>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</si>
  <si>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</si>
  <si>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</si>
  <si>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</si>
  <si>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</si>
  <si>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</si>
  <si>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</si>
  <si>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</si>
  <si>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</si>
  <si>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</si>
  <si>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</si>
  <si>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</si>
  <si>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</si>
  <si>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</si>
  <si>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</si>
  <si>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</si>
  <si>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</si>
  <si>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</si>
  <si>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</si>
  <si>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</si>
  <si>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</si>
  <si>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</si>
  <si>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</si>
  <si>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</si>
  <si>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</si>
  <si>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</si>
  <si>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</si>
  <si>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</si>
  <si>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</si>
  <si>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</si>
  <si>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</si>
  <si>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</si>
  <si>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</si>
  <si>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</si>
  <si>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</si>
  <si>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</si>
  <si>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</si>
  <si>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</si>
  <si>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</si>
  <si>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</si>
  <si>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</si>
  <si>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</si>
  <si>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</si>
  <si>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</si>
  <si>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</si>
  <si>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</si>
  <si>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</si>
  <si>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</si>
  <si>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</si>
  <si>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</si>
  <si>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</si>
  <si>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</si>
  <si>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</si>
  <si>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</si>
  <si>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</si>
  <si>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</si>
  <si>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</si>
  <si>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</si>
  <si>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</si>
  <si>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</si>
  <si>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</si>
  <si>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</si>
  <si>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</si>
  <si>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</si>
  <si>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</si>
  <si>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</si>
  <si>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</si>
  <si>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</si>
  <si>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</si>
  <si>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</si>
  <si>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</si>
  <si>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</si>
  <si>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</si>
  <si>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</si>
  <si>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</si>
  <si>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</si>
  <si>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</si>
  <si>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</si>
  <si>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</si>
  <si>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</si>
  <si>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</si>
  <si>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</si>
  <si>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</si>
  <si>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</si>
  <si>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</si>
  <si>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</si>
  <si>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</si>
  <si>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</si>
  <si>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</si>
  <si>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</si>
  <si>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</si>
  <si>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</si>
  <si>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</si>
  <si>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</si>
  <si>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</si>
  <si>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</si>
  <si>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</si>
  <si>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</si>
  <si>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</si>
  <si>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</si>
  <si>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</si>
  <si>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</si>
  <si>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</si>
  <si>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</si>
  <si>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</si>
  <si>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</si>
  <si>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</si>
  <si>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</si>
  <si>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</si>
  <si>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</si>
  <si>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</si>
  <si>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</si>
  <si>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</si>
  <si>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</si>
  <si>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</si>
  <si>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</si>
  <si>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</si>
  <si>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</si>
  <si>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</si>
  <si>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</si>
  <si>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</si>
  <si>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</si>
  <si>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</si>
  <si>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</si>
  <si>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</si>
  <si>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</si>
  <si>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</si>
  <si>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</si>
  <si>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</si>
  <si>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</si>
  <si>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</si>
  <si>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</si>
  <si>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</si>
  <si>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</si>
  <si>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</si>
  <si>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</si>
  <si>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</si>
  <si>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</si>
  <si>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</si>
  <si>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</si>
  <si>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</si>
  <si>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</si>
  <si>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</si>
  <si>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</si>
  <si>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</si>
  <si>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</si>
  <si>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</si>
  <si>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</si>
  <si>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</si>
  <si>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</si>
  <si>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</si>
  <si>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</si>
  <si>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</si>
  <si>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</si>
  <si>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</si>
  <si>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</si>
  <si>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</si>
  <si>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</si>
  <si>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</si>
  <si>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</si>
  <si>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</si>
  <si>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</si>
  <si>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</si>
  <si>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</si>
  <si>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</si>
  <si>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</si>
  <si>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</si>
  <si>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</si>
  <si>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</si>
  <si>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</si>
  <si>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</si>
  <si>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</si>
  <si>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</si>
  <si>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</si>
  <si>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</si>
  <si>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</si>
  <si>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</si>
  <si>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</si>
  <si>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</si>
  <si>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</si>
  <si>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</si>
  <si>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</si>
  <si>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</si>
  <si>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</si>
  <si>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</si>
  <si>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</si>
  <si>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</si>
  <si>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</si>
  <si>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</si>
  <si>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</si>
  <si>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</si>
  <si>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</si>
  <si>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</si>
  <si>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</si>
  <si>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</si>
  <si>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</si>
  <si>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</si>
  <si>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</si>
  <si>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</si>
  <si>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</si>
  <si>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</si>
  <si>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</si>
  <si>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</si>
  <si>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</si>
  <si>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</si>
  <si>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</si>
  <si>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</si>
  <si>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</si>
  <si>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</si>
  <si>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</si>
  <si>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</si>
  <si>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</si>
  <si>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</si>
  <si>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</si>
  <si>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</si>
  <si>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</si>
  <si>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</si>
  <si>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</si>
  <si>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</si>
  <si>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</si>
  <si>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</si>
  <si>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</si>
  <si>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</si>
  <si>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</si>
  <si>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</si>
  <si>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</si>
  <si>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</si>
  <si>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</si>
  <si>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</si>
  <si>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</si>
  <si>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</si>
  <si>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</si>
  <si>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</si>
  <si>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</si>
  <si>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</si>
  <si>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</si>
  <si>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</si>
  <si>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</si>
  <si>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</si>
  <si>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</si>
  <si>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</si>
  <si>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</si>
  <si>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</si>
  <si>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</si>
  <si>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</si>
  <si>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</si>
  <si>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</si>
  <si>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</si>
  <si>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</si>
  <si>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</si>
  <si>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</si>
  <si>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</si>
  <si>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</si>
  <si>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</si>
  <si>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</si>
  <si>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</si>
  <si>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</si>
  <si>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</si>
  <si>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</si>
  <si>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</si>
  <si>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</si>
  <si>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</si>
  <si>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</si>
  <si>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</si>
  <si>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</si>
  <si>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</si>
  <si>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</si>
  <si>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</si>
  <si>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</si>
  <si>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</si>
  <si>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</si>
  <si>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</si>
  <si>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</si>
  <si>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</si>
  <si>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</si>
  <si>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</si>
  <si>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</si>
  <si>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</si>
  <si>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</si>
  <si>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</si>
  <si>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</si>
  <si>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</si>
  <si>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</si>
  <si>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</si>
  <si>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</si>
  <si>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</si>
  <si>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</si>
  <si>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</si>
  <si>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</si>
  <si>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</si>
  <si>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</si>
  <si>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</si>
  <si>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</si>
  <si>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</si>
  <si>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</si>
  <si>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</si>
  <si>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</si>
  <si>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</si>
  <si>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</si>
  <si>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</si>
  <si>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</si>
  <si>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</si>
  <si>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</si>
  <si>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</si>
  <si>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</si>
  <si>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</si>
  <si>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</si>
  <si>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</si>
  <si>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</si>
  <si>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</si>
  <si>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</si>
  <si>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</si>
  <si>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</si>
  <si>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</si>
  <si>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</si>
  <si>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</si>
  <si>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</si>
  <si>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</si>
  <si>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</si>
  <si>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</si>
  <si>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</si>
  <si>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</si>
  <si>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</si>
  <si>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</si>
  <si>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</si>
  <si>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</si>
  <si>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</si>
  <si>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</si>
  <si>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</si>
  <si>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</si>
  <si>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</si>
  <si>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</si>
  <si>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</si>
  <si>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</si>
  <si>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</si>
  <si>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</si>
  <si>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</si>
  <si>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</si>
  <si>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</si>
  <si>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</si>
  <si>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</si>
  <si>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</si>
  <si>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</si>
  <si>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</si>
  <si>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</si>
  <si>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</si>
  <si>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</si>
  <si>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</si>
  <si>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</si>
  <si>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</si>
  <si>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</si>
  <si>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</si>
  <si>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</si>
  <si>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</si>
  <si>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</si>
  <si>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</si>
  <si>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</si>
  <si>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</si>
  <si>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</si>
  <si>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</si>
  <si>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</si>
  <si>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</si>
  <si>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</si>
  <si>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</si>
  <si>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</si>
  <si>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</si>
  <si>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</si>
  <si>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</si>
  <si>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</si>
  <si>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</si>
  <si>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</si>
  <si>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</si>
  <si>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</si>
  <si>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</si>
  <si>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</si>
  <si>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</si>
  <si>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</si>
  <si>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</si>
  <si>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</si>
  <si>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</si>
  <si>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</si>
  <si>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</si>
  <si>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</si>
  <si>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</si>
  <si>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</si>
  <si>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</si>
  <si>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</si>
  <si>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</si>
  <si>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</si>
  <si>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</si>
  <si>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</si>
  <si>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</si>
  <si>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</si>
  <si>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</si>
  <si>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</si>
  <si>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</si>
  <si>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</si>
  <si>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</si>
  <si>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</si>
  <si>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</si>
  <si>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</si>
  <si>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</si>
  <si>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</si>
  <si>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</si>
  <si>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</si>
  <si>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</si>
  <si>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</si>
  <si>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</si>
  <si>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</si>
  <si>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</si>
  <si>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</si>
  <si>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</si>
  <si>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</si>
  <si>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</si>
  <si>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</si>
  <si>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</si>
  <si>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</si>
  <si>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</si>
  <si>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</si>
  <si>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</si>
  <si>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</si>
  <si>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</si>
  <si>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</si>
  <si>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</si>
  <si>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</si>
  <si>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</si>
  <si>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</si>
  <si>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</si>
  <si>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</si>
  <si>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</si>
  <si>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</si>
  <si>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</si>
  <si>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</si>
  <si>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</si>
  <si>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</si>
  <si>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</si>
  <si>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</si>
  <si>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</si>
  <si>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</si>
  <si>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</si>
  <si>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</si>
  <si>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</si>
  <si>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</si>
  <si>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</si>
  <si>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</si>
  <si>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</si>
  <si>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</si>
  <si>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</si>
  <si>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</si>
  <si>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</si>
  <si>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</si>
  <si>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</si>
  <si>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</si>
  <si>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</si>
  <si>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</si>
  <si>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</si>
  <si>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</si>
  <si>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</si>
  <si>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</si>
  <si>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</si>
  <si>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</si>
  <si>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</si>
  <si>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</si>
  <si>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</si>
  <si>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</si>
  <si>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</si>
  <si>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</si>
  <si>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</si>
  <si>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</si>
  <si>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</si>
  <si>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</si>
  <si>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</si>
  <si>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</si>
  <si>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</si>
  <si>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</si>
  <si>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</si>
  <si>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</si>
  <si>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</si>
  <si>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</si>
  <si>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</si>
  <si>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</si>
  <si>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</si>
  <si>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</si>
  <si>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</si>
  <si>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</si>
  <si>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</si>
  <si>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</si>
  <si>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</si>
  <si>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</si>
  <si>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</si>
  <si>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</si>
  <si>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</si>
  <si>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</si>
  <si>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</si>
  <si>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</si>
  <si>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</si>
  <si>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</si>
  <si>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</si>
  <si>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</si>
  <si>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</si>
  <si>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</si>
  <si>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</si>
  <si>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</si>
  <si>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</si>
  <si>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</si>
  <si>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</si>
  <si>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</si>
  <si>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</si>
  <si>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</si>
  <si>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</si>
  <si>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</si>
  <si>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</si>
  <si>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</si>
  <si>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</si>
  <si>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</si>
  <si>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</si>
  <si>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</si>
  <si>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</si>
  <si>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</si>
  <si>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</si>
  <si>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</si>
  <si>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</si>
  <si>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</si>
  <si>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</si>
  <si>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</si>
  <si>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</si>
  <si>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</si>
  <si>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</si>
  <si>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</si>
  <si>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</si>
  <si>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</si>
  <si>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</si>
  <si>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</si>
  <si>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</si>
  <si>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</si>
  <si>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</si>
  <si>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</si>
  <si>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</si>
  <si>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</si>
  <si>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</si>
  <si>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</si>
  <si>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</si>
  <si>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</si>
  <si>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</si>
  <si>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</si>
  <si>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</si>
  <si>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</si>
  <si>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</si>
  <si>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</si>
  <si>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</si>
  <si>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</si>
  <si>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</si>
  <si>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</si>
  <si>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</si>
  <si>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</si>
  <si>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</si>
  <si>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</si>
  <si>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</si>
  <si>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</si>
  <si>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</si>
  <si>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</si>
  <si>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</si>
  <si>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</si>
  <si>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</si>
  <si>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</si>
  <si>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</si>
  <si>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</si>
  <si>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</si>
  <si>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</si>
  <si>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</si>
  <si>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</si>
  <si>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</si>
  <si>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</si>
  <si>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</si>
  <si>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</si>
  <si>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</si>
  <si>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</si>
  <si>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</si>
  <si>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</si>
  <si>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</si>
  <si>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</si>
  <si>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</si>
  <si>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</si>
  <si>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</si>
  <si>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</si>
  <si>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</si>
  <si>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</si>
  <si>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</si>
  <si>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</si>
  <si>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</si>
  <si>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</si>
  <si>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</si>
  <si>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</si>
  <si>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</si>
  <si>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</si>
  <si>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</si>
  <si>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</si>
  <si>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</si>
  <si>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</si>
  <si>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</si>
  <si>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</si>
  <si>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</si>
  <si>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</si>
  <si>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</si>
  <si>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</si>
  <si>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</si>
  <si>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</si>
  <si>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</si>
  <si>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</si>
  <si>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</si>
  <si>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</si>
  <si>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</si>
  <si>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</si>
  <si>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</si>
  <si>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</si>
  <si>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</si>
  <si>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</si>
  <si>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</si>
  <si>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</si>
  <si>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</si>
  <si>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</si>
  <si>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</si>
  <si>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</si>
  <si>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</si>
  <si>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</si>
  <si>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</si>
  <si>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</si>
  <si>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</si>
  <si>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</si>
  <si>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</si>
  <si>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</si>
  <si>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</si>
  <si>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</si>
  <si>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</si>
  <si>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</si>
  <si>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</si>
  <si>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</si>
  <si>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</si>
  <si>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</si>
  <si>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</si>
  <si>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</si>
  <si>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</si>
  <si>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</si>
  <si>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</si>
  <si>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</si>
  <si>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</si>
  <si>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</si>
  <si>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</si>
  <si>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</si>
  <si>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</si>
  <si>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</si>
  <si>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</si>
  <si>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</si>
  <si>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</si>
  <si>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</si>
  <si>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</si>
  <si>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</si>
  <si>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</si>
  <si>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</si>
  <si>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</si>
  <si>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</si>
  <si>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</si>
  <si>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</si>
  <si>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</si>
  <si>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</si>
  <si>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</si>
  <si>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</si>
  <si>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</si>
  <si>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</si>
  <si>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</si>
  <si>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</si>
  <si>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</si>
  <si>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</si>
  <si>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</si>
  <si>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</si>
  <si>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</si>
  <si>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</si>
  <si>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</si>
  <si>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</si>
  <si>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</si>
  <si>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</si>
  <si>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</si>
  <si>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</si>
  <si>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</si>
  <si>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</si>
  <si>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</si>
  <si>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</si>
  <si>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</si>
  <si>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</si>
  <si>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</si>
  <si>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</si>
  <si>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</si>
  <si>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</si>
  <si>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</si>
  <si>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</si>
  <si>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</si>
  <si>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</si>
  <si>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</si>
  <si>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</si>
  <si>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</si>
  <si>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</si>
  <si>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</si>
  <si>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</si>
  <si>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</si>
  <si>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</si>
  <si>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</si>
  <si>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</si>
  <si>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</si>
  <si>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</si>
  <si>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</si>
  <si>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</si>
  <si>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</si>
  <si>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</si>
  <si>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</si>
  <si>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</si>
  <si>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</si>
  <si>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</si>
  <si>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</si>
  <si>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</si>
  <si>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</si>
  <si>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</si>
  <si>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</si>
  <si>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</si>
  <si>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</si>
  <si>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</si>
  <si>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</si>
  <si>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</si>
  <si>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</si>
  <si>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</si>
  <si>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</si>
  <si>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</si>
  <si>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</si>
  <si>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</si>
  <si>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</si>
  <si>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</si>
  <si>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</si>
  <si>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</si>
  <si>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</si>
  <si>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</si>
  <si>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</si>
  <si>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</si>
  <si>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</si>
  <si>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</si>
  <si>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</si>
  <si>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</si>
  <si>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</si>
  <si>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</si>
  <si>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</si>
  <si>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</si>
  <si>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</si>
  <si>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</si>
  <si>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</si>
  <si>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</si>
  <si>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</si>
  <si>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</si>
  <si>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</si>
  <si>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</si>
  <si>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</si>
  <si>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</si>
  <si>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</si>
  <si>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</si>
  <si>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</si>
  <si>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</si>
  <si>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</si>
  <si>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</si>
  <si>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</si>
  <si>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</si>
  <si>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</si>
  <si>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</si>
  <si>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</si>
  <si>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</si>
  <si>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</si>
  <si>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</si>
  <si>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</si>
  <si>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</si>
  <si>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</si>
  <si>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</si>
  <si>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</si>
  <si>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</si>
  <si>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</si>
  <si>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</si>
  <si>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</si>
  <si>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</si>
  <si>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</si>
  <si>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</si>
  <si>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</si>
  <si>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</si>
  <si>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</si>
  <si>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</si>
  <si>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</si>
  <si>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</si>
  <si>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</si>
  <si>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</si>
  <si>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</si>
  <si>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</si>
  <si>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</si>
  <si>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</si>
  <si>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</si>
  <si>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</si>
  <si>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</si>
  <si>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</si>
  <si>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</si>
  <si>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</si>
  <si>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</si>
  <si>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</si>
  <si>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</si>
  <si>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</si>
  <si>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</si>
  <si>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</si>
  <si>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</si>
  <si>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</si>
  <si>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</si>
  <si>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</si>
  <si>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</si>
  <si>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</si>
  <si>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</si>
  <si>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</si>
  <si>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</si>
  <si>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</si>
  <si>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</si>
  <si>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</si>
  <si>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</si>
  <si>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</si>
  <si>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</si>
  <si>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</si>
  <si>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</si>
  <si>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</si>
  <si>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</si>
  <si>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</si>
  <si>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</si>
  <si>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</si>
  <si>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</si>
  <si>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</si>
  <si>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</si>
  <si>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</si>
  <si>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</si>
  <si>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</si>
  <si>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</si>
  <si>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</si>
  <si>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</si>
  <si>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</si>
  <si>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</si>
  <si>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</si>
  <si>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</si>
  <si>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</si>
  <si>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</si>
  <si>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</si>
  <si>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</si>
  <si>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</si>
  <si>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</si>
  <si>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</si>
  <si>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</si>
  <si>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</si>
  <si>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</si>
  <si>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</si>
  <si>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</si>
  <si>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</si>
  <si>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</si>
  <si>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</si>
  <si>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</si>
  <si>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</si>
  <si>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</si>
  <si>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</si>
  <si>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</si>
  <si>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</si>
  <si>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</si>
  <si>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</si>
  <si>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</si>
  <si>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</si>
  <si>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</si>
  <si>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</si>
  <si>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</si>
  <si>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</si>
  <si>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</si>
  <si>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</si>
  <si>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</si>
  <si>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</si>
  <si>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</si>
  <si>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</si>
  <si>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</si>
  <si>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</si>
  <si>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</si>
  <si>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</si>
  <si>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</si>
  <si>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</si>
  <si>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</si>
  <si>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</si>
  <si>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</si>
  <si>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</si>
  <si>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</si>
  <si>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</si>
  <si>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</si>
  <si>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</si>
  <si>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</si>
  <si>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</si>
  <si>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</si>
  <si>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</si>
  <si>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</si>
  <si>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</si>
  <si>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</si>
  <si>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</si>
  <si>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</si>
  <si>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</si>
  <si>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</si>
  <si>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</si>
  <si>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</si>
  <si>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</si>
  <si>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</si>
  <si>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</si>
  <si>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</si>
  <si>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</si>
  <si>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</si>
  <si>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</si>
  <si>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</si>
  <si>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</si>
  <si>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</si>
  <si>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</si>
  <si>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</si>
  <si>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</si>
  <si>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</si>
  <si>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</si>
  <si>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</si>
  <si>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</si>
  <si>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</si>
  <si>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</si>
  <si>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</si>
  <si>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</si>
  <si>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</si>
  <si>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</si>
  <si>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</si>
  <si>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</si>
  <si>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</si>
  <si>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</si>
  <si>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</si>
  <si>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</si>
  <si>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</si>
  <si>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</si>
  <si>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</si>
  <si>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</si>
  <si>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</si>
  <si>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</si>
  <si>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</si>
  <si>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</si>
  <si>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</si>
  <si>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</si>
  <si>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</si>
  <si>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</si>
  <si>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</si>
  <si>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</si>
  <si>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</si>
  <si>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</si>
  <si>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</si>
  <si>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</si>
  <si>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</si>
  <si>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</si>
  <si>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</si>
  <si>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</si>
  <si>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</si>
  <si>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</si>
  <si>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</si>
  <si>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</si>
  <si>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</si>
  <si>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</si>
  <si>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</si>
  <si>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</si>
  <si>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</si>
  <si>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</si>
  <si>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</si>
  <si>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</si>
  <si>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</si>
  <si>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</si>
  <si>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</si>
  <si>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</si>
  <si>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</si>
  <si>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</si>
  <si>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</si>
  <si>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</si>
  <si>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</si>
  <si>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</si>
  <si>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</si>
  <si>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</si>
  <si>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</si>
  <si>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</si>
  <si>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</si>
  <si>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</si>
  <si>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</si>
  <si>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</si>
  <si>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</si>
  <si>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</si>
  <si>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</si>
  <si>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</si>
  <si>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</si>
  <si>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</si>
  <si>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</si>
  <si>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</si>
  <si>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</si>
  <si>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</si>
  <si>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</si>
  <si>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</si>
  <si>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</si>
  <si>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</si>
  <si>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</si>
  <si>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</si>
  <si>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</si>
  <si>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</si>
  <si>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</si>
  <si>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</si>
  <si>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</si>
  <si>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</si>
  <si>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</si>
  <si>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</si>
  <si>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</si>
  <si>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</si>
  <si>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</si>
  <si>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</si>
  <si>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</si>
  <si>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</si>
  <si>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</si>
  <si>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</si>
  <si>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</si>
  <si>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</si>
  <si>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</si>
  <si>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</si>
  <si>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</si>
  <si>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</si>
  <si>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</si>
  <si>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</si>
  <si>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</si>
  <si>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</si>
  <si>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</si>
  <si>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</si>
  <si>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</si>
  <si>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</si>
  <si>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</si>
  <si>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</si>
  <si>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</si>
  <si>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</si>
  <si>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</si>
  <si>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</si>
  <si>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</si>
  <si>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</si>
  <si>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</si>
  <si>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</si>
  <si>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</si>
  <si>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</si>
  <si>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</si>
  <si>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</si>
  <si>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</si>
  <si>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</si>
  <si>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</si>
  <si>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</si>
  <si>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</si>
  <si>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</si>
  <si>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</si>
  <si>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</si>
  <si>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</si>
  <si>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</si>
  <si>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</si>
  <si>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</si>
  <si>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</si>
  <si>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</si>
  <si>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</si>
  <si>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</si>
  <si>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</si>
  <si>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</si>
  <si>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</si>
  <si>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</si>
  <si>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</si>
  <si>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</si>
  <si>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</si>
  <si>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</si>
  <si>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</si>
  <si>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</si>
  <si>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</si>
  <si>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</si>
  <si>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</si>
  <si>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</si>
  <si>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</si>
  <si>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</si>
  <si>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</si>
  <si>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</si>
  <si>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</si>
  <si>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</si>
  <si>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</si>
  <si>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</si>
  <si>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</si>
  <si>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</si>
  <si>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</si>
  <si>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</si>
  <si>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</si>
  <si>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</si>
  <si>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</si>
  <si>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</si>
  <si>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</si>
  <si>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</si>
  <si>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</si>
  <si>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</si>
  <si>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</si>
  <si>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</si>
  <si>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</si>
  <si>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</si>
  <si>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</si>
  <si>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</si>
  <si>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</si>
  <si>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</si>
  <si>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</si>
  <si>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</si>
  <si>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</si>
  <si>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</si>
  <si>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</si>
  <si>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</si>
  <si>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</si>
  <si>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</si>
  <si>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</si>
  <si>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</si>
  <si>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</si>
  <si>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</si>
  <si>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</si>
  <si>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</si>
  <si>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</si>
  <si>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</si>
  <si>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</si>
  <si>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</si>
  <si>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</si>
  <si>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</si>
  <si>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</si>
  <si>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</si>
  <si>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</si>
  <si>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</si>
  <si>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</si>
  <si>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</si>
  <si>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</si>
  <si>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</si>
  <si>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</si>
  <si>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</si>
  <si>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</si>
  <si>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</si>
  <si>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</si>
  <si>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</si>
  <si>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</si>
  <si>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</si>
  <si>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</si>
  <si>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</si>
  <si>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</si>
  <si>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</si>
  <si>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</si>
  <si>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</si>
  <si>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</si>
  <si>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</si>
  <si>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</si>
  <si>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</si>
  <si>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</si>
  <si>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</si>
  <si>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</si>
  <si>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</si>
  <si>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</si>
  <si>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</si>
  <si>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</si>
  <si>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</si>
  <si>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</si>
  <si>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</si>
  <si>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</si>
  <si>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</si>
  <si>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</si>
  <si>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</si>
  <si>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</si>
  <si>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</si>
  <si>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</si>
  <si>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</si>
  <si>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</si>
  <si>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</si>
  <si>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</si>
  <si>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</si>
  <si>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</si>
  <si>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</si>
  <si>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</si>
  <si>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</si>
  <si>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</si>
  <si>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</si>
  <si>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</si>
  <si>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</si>
  <si>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</si>
  <si>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</si>
  <si>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</si>
  <si>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</si>
  <si>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</si>
  <si>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</si>
  <si>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</si>
  <si>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</si>
  <si>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</si>
  <si>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</si>
  <si>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</si>
  <si>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</si>
  <si>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</si>
  <si>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</si>
  <si>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</si>
  <si>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</si>
  <si>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</si>
  <si>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</si>
  <si>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</si>
  <si>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</si>
  <si>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</si>
  <si>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</si>
  <si>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</si>
  <si>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</si>
  <si>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</si>
  <si>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</si>
  <si>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</si>
  <si>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</si>
  <si>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</si>
  <si>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</si>
  <si>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</si>
  <si>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</si>
  <si>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</si>
  <si>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</si>
  <si>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</si>
  <si>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</si>
  <si>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</si>
  <si>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</si>
  <si>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</si>
  <si>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</si>
  <si>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</si>
  <si>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</si>
  <si>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</si>
  <si>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</si>
  <si>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</si>
  <si>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</si>
  <si>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</si>
  <si>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</si>
  <si>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</si>
  <si>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</si>
  <si>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</si>
  <si>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</si>
  <si>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</si>
  <si>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</si>
  <si>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</si>
  <si>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</si>
  <si>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</si>
  <si>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</si>
  <si>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</si>
  <si>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</si>
  <si>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</si>
  <si>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</si>
  <si>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</si>
  <si>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</si>
  <si>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</si>
  <si>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</si>
  <si>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</si>
  <si>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</si>
  <si>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</si>
  <si>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</si>
  <si>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</si>
  <si>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</si>
  <si>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</si>
  <si>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</si>
  <si>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</si>
  <si>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</si>
  <si>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</si>
  <si>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</si>
  <si>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</si>
  <si>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</si>
  <si>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</si>
  <si>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</si>
  <si>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</si>
  <si>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</si>
  <si>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</si>
  <si>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</si>
  <si>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</si>
  <si>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</si>
  <si>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</si>
  <si>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</si>
  <si>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</si>
  <si>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</si>
  <si>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</si>
  <si>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</si>
  <si>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</si>
  <si>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</si>
  <si>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</si>
  <si>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</si>
  <si>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</si>
  <si>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</si>
  <si>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</si>
  <si>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</si>
  <si>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</si>
  <si>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</si>
  <si>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</si>
  <si>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</si>
  <si>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</si>
  <si>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</si>
  <si>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</si>
  <si>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</si>
  <si>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</si>
  <si>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</si>
  <si>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</si>
  <si>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</si>
  <si>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</si>
  <si>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</si>
  <si>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</si>
  <si>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</si>
  <si>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</si>
  <si>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</si>
  <si>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</si>
  <si>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</si>
  <si>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</si>
  <si>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</si>
  <si>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</si>
  <si>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</si>
  <si>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</si>
  <si>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</si>
  <si>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</si>
  <si>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</si>
  <si>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</si>
  <si>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</si>
  <si>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</si>
  <si>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</si>
  <si>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</si>
  <si>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</si>
  <si>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</si>
  <si>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</si>
  <si>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</si>
  <si>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</si>
  <si>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</si>
  <si>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</si>
  <si>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</si>
  <si>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</si>
  <si>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</si>
  <si>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</si>
  <si>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</si>
  <si>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</si>
  <si>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</si>
  <si>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</si>
  <si>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</si>
  <si>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</si>
  <si>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</si>
  <si>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</si>
  <si>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</si>
  <si>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</si>
  <si>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</si>
  <si>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</si>
  <si>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</si>
  <si>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</si>
  <si>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</si>
  <si>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</si>
  <si>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</si>
  <si>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</si>
  <si>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</si>
  <si>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</si>
  <si>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</si>
  <si>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</si>
  <si>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</si>
  <si>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</si>
  <si>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</si>
  <si>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</si>
  <si>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</si>
  <si>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</si>
  <si>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</si>
  <si>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</si>
  <si>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</si>
  <si>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</si>
  <si>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</si>
  <si>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</si>
  <si>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</si>
  <si>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</si>
  <si>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</si>
  <si>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</si>
  <si>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</si>
  <si>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</si>
  <si>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</si>
  <si>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</si>
  <si>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</si>
  <si>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</si>
  <si>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</si>
  <si>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</si>
  <si>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</si>
  <si>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</si>
  <si>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</si>
  <si>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</si>
  <si>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</si>
  <si>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</si>
  <si>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</si>
  <si>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</si>
  <si>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</si>
  <si>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</si>
  <si>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</si>
  <si>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</si>
  <si>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</si>
  <si>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</si>
  <si>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</si>
  <si>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</si>
  <si>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</si>
  <si>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</si>
  <si>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</si>
  <si>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</si>
  <si>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</si>
  <si>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</si>
  <si>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</si>
  <si>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</si>
  <si>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</si>
  <si>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</si>
  <si>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</si>
  <si>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</si>
  <si>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</si>
  <si>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</si>
  <si>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</si>
  <si>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</si>
  <si>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</si>
  <si>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</si>
  <si>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</si>
  <si>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</si>
  <si>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</si>
  <si>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</si>
  <si>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</si>
  <si>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</si>
  <si>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</si>
  <si>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</si>
  <si>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</si>
  <si>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</si>
  <si>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</si>
  <si>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</si>
  <si>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</si>
  <si>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</si>
  <si>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</si>
  <si>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</si>
  <si>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</si>
  <si>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</si>
  <si>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</si>
  <si>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</si>
  <si>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</si>
  <si>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</si>
  <si>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</si>
  <si>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</si>
  <si>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</si>
  <si>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</si>
  <si>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</si>
  <si>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</si>
  <si>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</si>
  <si>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</si>
  <si>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</si>
  <si>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</si>
  <si>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</si>
  <si>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</si>
  <si>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</si>
  <si>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</si>
  <si>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</si>
  <si>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</si>
  <si>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</si>
  <si>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</si>
  <si>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</si>
  <si>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</si>
  <si>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</si>
  <si>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</si>
  <si>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</si>
  <si>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</si>
  <si>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</si>
  <si>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</si>
  <si>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</si>
  <si>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</si>
  <si>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</si>
  <si>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</si>
  <si>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</si>
  <si>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</si>
  <si>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</si>
  <si>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</si>
  <si>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</si>
  <si>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</si>
  <si>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</si>
  <si>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</si>
  <si>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</si>
  <si>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</si>
  <si>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</si>
  <si>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</si>
  <si>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</si>
  <si>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</si>
  <si>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</si>
  <si>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</si>
  <si>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</si>
  <si>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</si>
  <si>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</si>
  <si>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</si>
  <si>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</si>
  <si>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</si>
  <si>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</si>
  <si>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</si>
  <si>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</si>
  <si>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</si>
  <si>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</si>
  <si>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</si>
  <si>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</si>
  <si>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</si>
  <si>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</si>
  <si>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</si>
  <si>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</si>
  <si>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</si>
  <si>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</si>
  <si>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</si>
  <si>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</si>
  <si>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</si>
  <si>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</si>
  <si>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</si>
  <si>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</si>
  <si>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</si>
  <si>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</si>
  <si>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</si>
  <si>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</si>
  <si>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</si>
  <si>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</si>
  <si>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</si>
  <si>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</si>
  <si>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</si>
  <si>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</si>
  <si>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</si>
  <si>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</si>
  <si>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</si>
  <si>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</si>
  <si>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</si>
  <si>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</si>
  <si>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</si>
  <si>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</si>
  <si>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</si>
  <si>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</si>
  <si>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</si>
  <si>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</si>
  <si>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</si>
  <si>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</si>
  <si>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</si>
  <si>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</si>
  <si>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</si>
  <si>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</si>
  <si>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</si>
  <si>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</si>
  <si>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</si>
  <si>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</si>
  <si>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</si>
  <si>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</si>
  <si>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</si>
  <si>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</si>
  <si>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</si>
  <si>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</si>
  <si>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</si>
  <si>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</si>
  <si>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</si>
  <si>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</si>
  <si>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</si>
  <si>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</si>
  <si>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</si>
  <si>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</si>
  <si>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</si>
  <si>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</si>
  <si>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</si>
  <si>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</si>
  <si>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</si>
  <si>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</si>
  <si>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</si>
  <si>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</si>
  <si>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</si>
  <si>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</si>
  <si>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</si>
  <si>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</si>
  <si>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</si>
  <si>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</si>
  <si>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</si>
  <si>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</si>
  <si>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</si>
  <si>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</si>
  <si>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</si>
  <si>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</si>
  <si>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</si>
  <si>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</si>
  <si>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</si>
  <si>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</si>
  <si>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</si>
  <si>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</si>
  <si>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</si>
  <si>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</si>
  <si>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</si>
  <si>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</si>
  <si>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</si>
  <si>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</si>
  <si>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</si>
  <si>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</si>
  <si>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</si>
  <si>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</si>
  <si>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</si>
  <si>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</si>
  <si>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</si>
  <si>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</si>
  <si>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</si>
  <si>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</si>
  <si>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</si>
  <si>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</si>
  <si>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</si>
  <si>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</si>
  <si>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</si>
  <si>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</si>
  <si>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</si>
  <si>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</si>
  <si>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</si>
  <si>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</si>
  <si>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</si>
  <si>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</si>
  <si>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</si>
  <si>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</si>
  <si>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</si>
  <si>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</si>
  <si>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</si>
  <si>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</si>
  <si>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</si>
  <si>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</si>
  <si>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</si>
  <si>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</si>
  <si>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</si>
  <si>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</si>
  <si>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</si>
  <si>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</si>
  <si>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</si>
  <si>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</si>
  <si>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</si>
  <si>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</si>
  <si>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</si>
  <si>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</si>
  <si>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</si>
  <si>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</si>
  <si>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</si>
  <si>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</si>
  <si>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</si>
  <si>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</si>
  <si>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</si>
  <si>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</si>
  <si>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</si>
  <si>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</si>
  <si>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</si>
  <si>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</si>
  <si>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</si>
  <si>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</si>
  <si>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</si>
  <si>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</si>
  <si>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</si>
  <si>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</si>
  <si>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</si>
  <si>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</si>
  <si>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</si>
  <si>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</si>
  <si>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</si>
  <si>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</si>
  <si>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</si>
  <si>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</si>
  <si>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</si>
  <si>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</si>
  <si>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</si>
  <si>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</si>
  <si>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</si>
  <si>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</si>
  <si>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</si>
  <si>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</si>
  <si>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</si>
  <si>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</si>
  <si>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</si>
  <si>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</si>
  <si>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</si>
  <si>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</si>
  <si>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</si>
  <si>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</si>
  <si>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</si>
  <si>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</si>
  <si>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</si>
  <si>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</si>
  <si>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</si>
  <si>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</si>
  <si>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</si>
  <si>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</si>
  <si>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</si>
  <si>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</si>
  <si>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</si>
  <si>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</si>
  <si>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</si>
  <si>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</si>
  <si>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</si>
  <si>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</si>
  <si>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</si>
  <si>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</si>
  <si>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</si>
  <si>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</si>
  <si>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</si>
  <si>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</si>
  <si>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</si>
  <si>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</si>
  <si>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</si>
  <si>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</si>
  <si>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</si>
  <si>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</si>
  <si>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</si>
  <si>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</si>
  <si>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</si>
  <si>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</si>
  <si>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</si>
  <si>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</si>
  <si>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</si>
  <si>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</si>
  <si>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</si>
  <si>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</si>
  <si>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</si>
  <si>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</si>
  <si>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</si>
  <si>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</si>
  <si>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</si>
  <si>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</si>
  <si>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</si>
  <si>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</si>
  <si>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</si>
  <si>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</si>
  <si>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</si>
  <si>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</si>
  <si>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</si>
  <si>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</si>
  <si>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</si>
  <si>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</si>
  <si>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</si>
  <si>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</si>
  <si>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</si>
  <si>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</si>
  <si>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</si>
  <si>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</si>
  <si>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</si>
  <si>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</si>
  <si>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</si>
  <si>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</si>
  <si>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</si>
  <si>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</si>
  <si>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</si>
  <si>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</si>
  <si>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</si>
  <si>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</si>
  <si>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</si>
  <si>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</si>
  <si>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</si>
  <si>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</si>
  <si>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</si>
  <si>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</si>
  <si>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</si>
  <si>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</si>
  <si>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</si>
  <si>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</si>
  <si>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</si>
  <si>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</si>
  <si>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</si>
  <si>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</si>
  <si>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</si>
  <si>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</si>
  <si>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</si>
  <si>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</si>
  <si>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</si>
  <si>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</si>
  <si>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</si>
  <si>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</si>
  <si>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</si>
  <si>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</si>
  <si>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</si>
  <si>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</si>
  <si>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</si>
  <si>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</si>
  <si>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</si>
  <si>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</si>
  <si>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</si>
  <si>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</si>
  <si>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</si>
  <si>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</si>
  <si>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</si>
  <si>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</si>
  <si>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</si>
  <si>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</si>
  <si>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</si>
  <si>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</si>
  <si>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</si>
  <si>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</si>
  <si>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</si>
  <si>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</si>
  <si>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</si>
  <si>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</si>
  <si>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</si>
  <si>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</si>
  <si>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</si>
  <si>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</si>
  <si>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</si>
  <si>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</si>
  <si>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</si>
  <si>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</si>
  <si>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</si>
  <si>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</si>
  <si>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</si>
  <si>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</si>
  <si>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</si>
  <si>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</si>
  <si>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</si>
  <si>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</si>
  <si>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</si>
  <si>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</si>
  <si>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</si>
  <si>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</si>
  <si>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</si>
  <si>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</si>
  <si>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</si>
  <si>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</si>
  <si>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</si>
  <si>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</si>
  <si>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</si>
  <si>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</si>
  <si>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</si>
  <si>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</si>
  <si>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</si>
  <si>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</si>
  <si>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</si>
  <si>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</si>
  <si>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</si>
  <si>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</si>
  <si>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</si>
  <si>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</si>
  <si>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</si>
  <si>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</si>
  <si>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</si>
  <si>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</si>
  <si>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</si>
  <si>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</si>
  <si>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</si>
  <si>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</si>
  <si>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</si>
  <si>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</si>
  <si>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</si>
  <si>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</si>
  <si>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</si>
  <si>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</si>
  <si>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</si>
  <si>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</si>
  <si>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</si>
  <si>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</si>
  <si>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</si>
  <si>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</si>
  <si>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</si>
  <si>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</si>
  <si>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</si>
  <si>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</si>
  <si>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</si>
  <si>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</si>
  <si>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</si>
  <si>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</si>
  <si>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</si>
  <si>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</si>
  <si>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</si>
  <si>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</si>
  <si>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</si>
  <si>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</si>
  <si>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</si>
  <si>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</si>
  <si>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</si>
  <si>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</si>
  <si>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</si>
  <si>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</si>
  <si>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</si>
  <si>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</si>
  <si>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</si>
  <si>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</si>
  <si>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</si>
  <si>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</si>
  <si>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</si>
  <si>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</si>
  <si>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</si>
  <si>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</si>
  <si>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</si>
  <si>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</si>
  <si>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</si>
  <si>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</si>
  <si>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</si>
  <si>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</si>
  <si>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</si>
  <si>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</si>
  <si>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</si>
  <si>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</si>
  <si>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</si>
  <si>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</si>
  <si>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</si>
  <si>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</si>
  <si>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</si>
  <si>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</si>
  <si>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</si>
  <si>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</si>
  <si>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</si>
  <si>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</si>
  <si>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</si>
  <si>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</si>
  <si>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</si>
  <si>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</si>
  <si>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</si>
  <si>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</si>
  <si>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</si>
  <si>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</si>
  <si>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</si>
  <si>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</si>
  <si>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</si>
  <si>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</si>
  <si>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</si>
  <si>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</si>
  <si>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</si>
  <si>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</si>
  <si>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</si>
  <si>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</si>
  <si>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</si>
  <si>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</si>
  <si>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</si>
  <si>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</si>
  <si>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</si>
  <si>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</si>
  <si>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</si>
  <si>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</si>
  <si>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</si>
  <si>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</si>
  <si>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</si>
  <si>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</si>
  <si>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</si>
  <si>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</si>
  <si>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</si>
  <si>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</si>
  <si>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</si>
  <si>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</si>
  <si>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</si>
  <si>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</si>
  <si>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</si>
  <si>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</si>
  <si>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</si>
  <si>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</si>
  <si>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</si>
  <si>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</si>
  <si>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</si>
  <si>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</si>
  <si>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</si>
  <si>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</si>
  <si>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</si>
  <si>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</si>
  <si>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</si>
  <si>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</si>
  <si>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</si>
  <si>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</si>
  <si>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</si>
  <si>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</si>
  <si>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</si>
  <si>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</si>
  <si>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</si>
  <si>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</si>
  <si>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</si>
  <si>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</si>
  <si>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</si>
  <si>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</si>
  <si>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</si>
  <si>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</si>
  <si>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</si>
  <si>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</si>
  <si>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</si>
  <si>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</si>
  <si>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</si>
  <si>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</si>
  <si>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</si>
  <si>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</si>
  <si>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</si>
  <si>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</si>
  <si>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</si>
  <si>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</si>
  <si>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</si>
  <si>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</si>
  <si>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</si>
  <si>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</si>
  <si>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</si>
  <si>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</si>
  <si>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</si>
  <si>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</si>
  <si>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</si>
  <si>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</si>
  <si>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</si>
  <si>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</si>
  <si>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</si>
  <si>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</si>
  <si>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</si>
  <si>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</si>
  <si>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</si>
  <si>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</si>
  <si>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</si>
  <si>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</si>
  <si>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</si>
  <si>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</si>
  <si>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</si>
  <si>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</si>
  <si>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</si>
  <si>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</si>
  <si>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</si>
  <si>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</si>
  <si>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</si>
  <si>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</si>
  <si>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</si>
  <si>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</si>
  <si>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</si>
  <si>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</si>
  <si>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</si>
  <si>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</si>
  <si>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</si>
  <si>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</si>
  <si>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</si>
  <si>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</si>
  <si>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</si>
  <si>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</si>
  <si>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</si>
  <si>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</si>
  <si>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</si>
  <si>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</si>
  <si>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</si>
  <si>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</si>
  <si>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</si>
  <si>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</si>
  <si>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</si>
  <si>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</si>
  <si>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</si>
  <si>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</si>
  <si>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</si>
  <si>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</si>
  <si>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</si>
  <si>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</si>
  <si>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</si>
  <si>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</si>
  <si>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</si>
  <si>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</si>
  <si>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</si>
  <si>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</si>
  <si>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</si>
  <si>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</si>
  <si>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</si>
  <si>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</si>
  <si>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</si>
  <si>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</si>
  <si>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</si>
  <si>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</si>
  <si>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</si>
  <si>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</si>
  <si>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</si>
  <si>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</si>
  <si>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</si>
  <si>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</si>
  <si>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</si>
  <si>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</si>
  <si>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</si>
  <si>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</si>
  <si>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</si>
  <si>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</si>
  <si>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</si>
  <si>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</si>
  <si>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</si>
  <si>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</si>
  <si>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</si>
  <si>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</si>
  <si>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</si>
  <si>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</si>
  <si>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</si>
  <si>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</si>
  <si>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</si>
  <si>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</si>
  <si>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</si>
  <si>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</si>
  <si>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</si>
  <si>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</si>
  <si>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</si>
  <si>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</si>
  <si>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</si>
  <si>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</si>
  <si>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</si>
  <si>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</si>
  <si>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</si>
  <si>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</si>
  <si>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</si>
  <si>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</si>
  <si>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</si>
  <si>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</si>
  <si>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</si>
  <si>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</si>
  <si>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</si>
  <si>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</si>
  <si>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</si>
  <si>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</si>
  <si>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</si>
  <si>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</si>
  <si>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</si>
  <si>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</si>
  <si>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</si>
  <si>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</si>
  <si>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</si>
  <si>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</si>
  <si>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</si>
  <si>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</si>
  <si>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</si>
  <si>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</si>
  <si>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</si>
  <si>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</si>
  <si>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</si>
  <si>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</si>
  <si>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</si>
  <si>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</si>
  <si>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</si>
  <si>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</si>
  <si>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</si>
  <si>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</si>
  <si>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</si>
  <si>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</si>
  <si>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</si>
  <si>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</si>
  <si>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</si>
  <si>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</si>
  <si>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</si>
  <si>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</si>
  <si>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</si>
  <si>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</si>
  <si>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</si>
  <si>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</si>
  <si>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</si>
  <si>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</si>
  <si>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</si>
  <si>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</si>
  <si>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</si>
  <si>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</si>
  <si>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</si>
  <si>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</si>
  <si>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</si>
  <si>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</si>
  <si>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</si>
  <si>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</si>
  <si>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</si>
  <si>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</si>
  <si>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</si>
  <si>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</si>
  <si>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</si>
  <si>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</si>
  <si>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</si>
  <si>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</si>
  <si>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</si>
  <si>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</si>
  <si>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</si>
  <si>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</si>
  <si>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</si>
  <si>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</si>
  <si>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</si>
  <si>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</si>
  <si>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</si>
  <si>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</si>
  <si>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</si>
  <si>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</si>
  <si>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</si>
  <si>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</si>
  <si>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</si>
  <si>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</si>
  <si>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</si>
  <si>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</si>
  <si>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</si>
  <si>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</si>
  <si>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</si>
  <si>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</si>
  <si>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</si>
  <si>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</si>
  <si>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</si>
  <si>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</si>
  <si>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</si>
  <si>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</si>
  <si>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</si>
  <si>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</si>
  <si>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</si>
  <si>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</si>
  <si>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</si>
  <si>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</si>
  <si>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</si>
  <si>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</si>
  <si>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</si>
  <si>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</si>
  <si>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</si>
  <si>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</si>
  <si>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</si>
  <si>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</si>
  <si>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</si>
  <si>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</si>
  <si>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</si>
  <si>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</si>
  <si>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</si>
  <si>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</si>
  <si>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</si>
  <si>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</si>
  <si>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</si>
  <si>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</si>
  <si>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</si>
  <si>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</si>
  <si>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</si>
  <si>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</si>
  <si>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</si>
  <si>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</si>
  <si>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</si>
  <si>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</si>
  <si>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</si>
  <si>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</si>
  <si>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</si>
  <si>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</si>
  <si>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</si>
  <si>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</si>
  <si>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</si>
  <si>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</si>
  <si>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</si>
  <si>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</si>
  <si>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</si>
  <si>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</si>
  <si>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</si>
  <si>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</si>
  <si>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</si>
  <si>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</si>
  <si>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</si>
  <si>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</si>
  <si>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</si>
  <si>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</si>
  <si>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</si>
  <si>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</si>
  <si>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</si>
  <si>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</si>
  <si>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</si>
  <si>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</si>
  <si>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</si>
  <si>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</si>
  <si>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</si>
  <si>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</si>
  <si>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</si>
  <si>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</si>
  <si>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</si>
  <si>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</si>
  <si>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</si>
  <si>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</si>
  <si>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</si>
  <si>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</si>
  <si>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</si>
  <si>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</si>
  <si>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</si>
  <si>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</si>
  <si>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</si>
  <si>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</si>
  <si>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</si>
  <si>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</si>
  <si>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</si>
  <si>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</si>
  <si>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</si>
  <si>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</si>
  <si>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</si>
  <si>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</si>
  <si>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</si>
  <si>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</si>
  <si>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</si>
  <si>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</si>
  <si>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</si>
  <si>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</si>
  <si>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</si>
  <si>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</si>
  <si>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</si>
  <si>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</si>
  <si>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</si>
  <si>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</si>
  <si>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</si>
  <si>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</si>
  <si>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</si>
  <si>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</si>
  <si>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</si>
  <si>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</si>
  <si>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</si>
  <si>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</si>
  <si>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</si>
  <si>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</si>
  <si>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</si>
  <si>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</si>
  <si>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</si>
  <si>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</si>
  <si>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</si>
  <si>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</si>
  <si>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</si>
  <si>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</si>
  <si>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</si>
  <si>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</si>
  <si>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</si>
  <si>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</si>
  <si>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</si>
  <si>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</si>
  <si>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</si>
  <si>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</si>
  <si>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</si>
  <si>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</si>
  <si>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</si>
  <si>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</si>
  <si>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</si>
  <si>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</si>
  <si>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</si>
  <si>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</si>
  <si>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</si>
  <si>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</si>
  <si>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</si>
  <si>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</si>
  <si>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</si>
  <si>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</si>
  <si>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</si>
  <si>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</si>
  <si>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</si>
  <si>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</si>
  <si>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</si>
  <si>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</si>
  <si>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</si>
  <si>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</si>
  <si>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</si>
  <si>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</si>
  <si>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</si>
  <si>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</si>
  <si>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</si>
  <si>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</si>
  <si>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</si>
  <si>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</si>
  <si>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</si>
  <si>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</si>
  <si>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</si>
  <si>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</si>
  <si>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</si>
  <si>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</si>
  <si>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</si>
  <si>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</si>
  <si>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</si>
  <si>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</si>
  <si>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</si>
  <si>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</si>
  <si>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</si>
  <si>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</si>
  <si>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</si>
  <si>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</si>
  <si>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</si>
  <si>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</si>
  <si>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</si>
  <si>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</si>
  <si>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</si>
  <si>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</si>
  <si>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</si>
  <si>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</si>
  <si>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</si>
  <si>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</si>
  <si>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</si>
  <si>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</si>
  <si>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</si>
  <si>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</si>
  <si>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</si>
  <si>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</si>
  <si>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</si>
  <si>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</si>
  <si>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</si>
  <si>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</si>
  <si>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</si>
  <si>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</si>
  <si>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</si>
  <si>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</si>
  <si>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</si>
  <si>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</si>
  <si>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</si>
  <si>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</si>
  <si>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</si>
  <si>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</si>
  <si>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</si>
  <si>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</si>
  <si>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</si>
  <si>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</si>
  <si>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</si>
  <si>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</si>
  <si>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</si>
  <si>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</si>
  <si>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</si>
  <si>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</si>
  <si>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</si>
  <si>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</si>
  <si>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</si>
  <si>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</si>
  <si>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</si>
  <si>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</si>
  <si>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</si>
  <si>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</si>
  <si>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</si>
  <si>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</si>
  <si>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</si>
  <si>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</si>
  <si>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</si>
  <si>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</si>
  <si>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</si>
  <si>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</si>
  <si>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</si>
  <si>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</si>
  <si>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</si>
  <si>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</si>
  <si>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</si>
  <si>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</si>
  <si>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</si>
  <si>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</si>
  <si>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</si>
  <si>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</si>
  <si>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</si>
  <si>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</si>
  <si>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</si>
  <si>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</si>
  <si>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</si>
  <si>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</si>
  <si>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</si>
  <si>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</si>
  <si>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</si>
  <si>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</si>
  <si>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</si>
  <si>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</si>
  <si>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</si>
  <si>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</si>
  <si>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</si>
  <si>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</si>
  <si>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</si>
  <si>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</si>
  <si>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</si>
  <si>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</si>
  <si>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</si>
  <si>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</si>
  <si>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</si>
  <si>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</si>
  <si>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</si>
  <si>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</si>
  <si>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</si>
  <si>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</si>
  <si>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</si>
  <si>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</si>
  <si>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</si>
  <si>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</si>
  <si>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</si>
  <si>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</si>
  <si>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</si>
  <si>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</si>
  <si>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</si>
  <si>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</si>
  <si>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</si>
  <si>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</si>
  <si>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</si>
  <si>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</si>
  <si>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</si>
  <si>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</si>
  <si>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</si>
  <si>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</si>
  <si>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</si>
  <si>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</si>
  <si>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</si>
  <si>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</si>
  <si>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</si>
  <si>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</si>
  <si>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</si>
  <si>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</si>
  <si>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</si>
  <si>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</si>
  <si>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</si>
  <si>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</si>
  <si>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</si>
  <si>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</si>
  <si>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</si>
  <si>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</si>
  <si>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</si>
  <si>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</si>
  <si>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</si>
  <si>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</si>
  <si>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</si>
  <si>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</si>
  <si>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</si>
  <si>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</si>
  <si>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</si>
  <si>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</si>
  <si>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</si>
  <si>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</si>
  <si>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</si>
  <si>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</si>
  <si>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</si>
  <si>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</si>
  <si>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</si>
  <si>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</si>
  <si>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</si>
  <si>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</si>
  <si>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</si>
  <si>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</si>
  <si>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</si>
  <si>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</si>
  <si>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</si>
  <si>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</si>
  <si>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</si>
  <si>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</si>
  <si>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</si>
  <si>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</si>
  <si>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</si>
  <si>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</si>
  <si>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</si>
  <si>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</si>
  <si>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</si>
  <si>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</si>
  <si>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</si>
  <si>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</si>
  <si>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</si>
  <si>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</si>
  <si>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</si>
  <si>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</si>
  <si>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</si>
  <si>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</si>
  <si>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</si>
  <si>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</si>
  <si>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</si>
  <si>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</si>
  <si>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</si>
  <si>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</si>
  <si>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</si>
  <si>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</si>
  <si>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</si>
  <si>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</si>
  <si>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</si>
  <si>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</si>
  <si>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</si>
  <si>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</si>
  <si>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</si>
  <si>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</si>
  <si>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</si>
  <si>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</si>
  <si>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</si>
  <si>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</si>
  <si>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</si>
  <si>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</si>
  <si>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</si>
  <si>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</si>
  <si>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</si>
  <si>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</si>
  <si>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</si>
  <si>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</si>
  <si>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</si>
  <si>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</si>
  <si>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</si>
  <si>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</si>
  <si>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</si>
  <si>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</si>
  <si>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</si>
  <si>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</si>
  <si>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</si>
  <si>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</si>
  <si>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</si>
  <si>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</si>
  <si>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</si>
  <si>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</si>
  <si>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</si>
  <si>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</si>
  <si>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</si>
  <si>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</si>
  <si>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</si>
  <si>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</si>
  <si>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</si>
  <si>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</si>
  <si>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</si>
  <si>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</si>
  <si>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</si>
  <si>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</si>
  <si>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</si>
  <si>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</si>
  <si>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</si>
  <si>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</si>
  <si>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</si>
  <si>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</si>
  <si>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</si>
  <si>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</si>
  <si>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</si>
  <si>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</si>
  <si>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</si>
  <si>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</si>
  <si>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</si>
  <si>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</si>
  <si>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</si>
  <si>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</si>
  <si>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</si>
  <si>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</si>
  <si>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</si>
  <si>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</si>
  <si>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</si>
  <si>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</si>
  <si>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</si>
  <si>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</si>
  <si>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</si>
  <si>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</si>
  <si>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</si>
  <si>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</si>
  <si>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</si>
  <si>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</si>
  <si>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</si>
  <si>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</si>
  <si>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</si>
  <si>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</si>
  <si>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</si>
  <si>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</si>
  <si>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</si>
  <si>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</si>
  <si>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</si>
  <si>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</si>
  <si>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</si>
  <si>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</si>
  <si>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</si>
  <si>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</si>
  <si>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</si>
  <si>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</si>
  <si>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</si>
  <si>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</si>
  <si>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</si>
  <si>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</si>
  <si>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</si>
  <si>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</si>
  <si>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</si>
  <si>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</si>
  <si>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</si>
  <si>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</si>
  <si>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</si>
  <si>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</si>
  <si>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</si>
  <si>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</si>
  <si>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</si>
  <si>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</si>
  <si>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</si>
  <si>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</si>
  <si>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</si>
  <si>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</si>
  <si>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</si>
  <si>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</si>
  <si>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</si>
  <si>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</si>
  <si>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</si>
  <si>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</si>
  <si>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</si>
  <si>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</si>
  <si>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</si>
  <si>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</si>
  <si>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</si>
  <si>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</si>
  <si>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</si>
  <si>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</si>
  <si>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</si>
  <si>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</si>
  <si>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</si>
  <si>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</si>
  <si>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</si>
  <si>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</si>
  <si>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</si>
  <si>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</si>
  <si>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</si>
  <si>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</si>
  <si>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</si>
  <si>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</si>
  <si>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</si>
  <si>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</si>
  <si>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</si>
  <si>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</si>
  <si>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</si>
  <si>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</si>
  <si>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</si>
  <si>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</si>
  <si>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</si>
  <si>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</si>
  <si>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</si>
  <si>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</si>
  <si>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</si>
  <si>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</si>
  <si>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</si>
  <si>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</si>
  <si>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</si>
  <si>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</si>
  <si>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</si>
  <si>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</si>
  <si>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</si>
  <si>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</si>
  <si>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</si>
  <si>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</si>
  <si>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</si>
  <si>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</si>
  <si>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</si>
  <si>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</si>
  <si>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</si>
  <si>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</si>
  <si>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</si>
  <si>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</si>
  <si>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</si>
  <si>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</si>
  <si>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</si>
  <si>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</si>
  <si>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</si>
  <si>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</si>
  <si>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</si>
  <si>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</si>
  <si>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</si>
  <si>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</si>
  <si>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</si>
  <si>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</si>
  <si>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</si>
  <si>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</si>
  <si>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</si>
  <si>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</si>
  <si>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</si>
  <si>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</si>
  <si>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</si>
  <si>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</si>
  <si>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</si>
  <si>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</si>
  <si>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</si>
  <si>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</si>
  <si>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</si>
  <si>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</si>
  <si>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</si>
  <si>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</si>
  <si>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</si>
  <si>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</si>
  <si>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</si>
  <si>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</si>
  <si>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</si>
  <si>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</si>
  <si>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</si>
  <si>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</si>
  <si>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</si>
  <si>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</si>
  <si>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</si>
  <si>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</si>
  <si>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</si>
  <si>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</si>
  <si>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</si>
  <si>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</si>
  <si>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</si>
  <si>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</si>
  <si>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</si>
  <si>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</si>
  <si>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</si>
  <si>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</si>
  <si>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</si>
  <si>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</si>
  <si>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</si>
  <si>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</si>
  <si>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</si>
  <si>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</si>
  <si>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</si>
  <si>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</si>
  <si>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</si>
  <si>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</si>
  <si>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</si>
  <si>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</si>
  <si>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</si>
  <si>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</si>
  <si>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</si>
  <si>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</si>
  <si>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</si>
  <si>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</si>
  <si>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</si>
  <si>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</si>
  <si>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</si>
  <si>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</si>
  <si>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</si>
  <si>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</si>
  <si>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</si>
  <si>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</si>
  <si>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</si>
  <si>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</si>
  <si>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</si>
  <si>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</si>
  <si>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</si>
  <si>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</si>
  <si>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</si>
  <si>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</si>
  <si>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</si>
  <si>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</si>
  <si>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</si>
  <si>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</si>
  <si>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</si>
  <si>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</si>
  <si>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</si>
  <si>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</si>
  <si>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</si>
  <si>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</si>
  <si>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</si>
  <si>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</si>
  <si>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</si>
  <si>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</si>
  <si>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</si>
  <si>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</si>
  <si>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</si>
  <si>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</si>
  <si>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</si>
  <si>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</si>
  <si>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</si>
  <si>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</si>
  <si>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</si>
  <si>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</si>
  <si>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</si>
  <si>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</si>
  <si>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</si>
  <si>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</si>
  <si>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</si>
  <si>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</si>
  <si>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</si>
  <si>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</si>
  <si>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</si>
  <si>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</si>
  <si>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</si>
  <si>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</si>
  <si>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</si>
  <si>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</si>
  <si>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</si>
  <si>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</si>
  <si>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</si>
  <si>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</si>
  <si>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</si>
  <si>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</si>
  <si>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</si>
  <si>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</si>
  <si>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</si>
  <si>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</si>
  <si>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</si>
  <si>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</si>
  <si>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</si>
  <si>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</si>
  <si>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</si>
  <si>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</si>
  <si>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</si>
  <si>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</si>
  <si>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</si>
  <si>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</si>
  <si>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</si>
  <si>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</si>
  <si>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</si>
  <si>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</si>
  <si>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</si>
  <si>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</si>
  <si>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</si>
  <si>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</si>
  <si>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</si>
  <si>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</si>
  <si>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</si>
  <si>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</si>
  <si>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</si>
  <si>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</si>
  <si>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</si>
  <si>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</si>
  <si>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</si>
  <si>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</si>
  <si>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</si>
  <si>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</si>
  <si>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</si>
  <si>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</si>
  <si>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</si>
  <si>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</si>
  <si>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</si>
  <si>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</si>
  <si>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</si>
  <si>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</si>
  <si>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</si>
  <si>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</si>
  <si>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</si>
  <si>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</si>
  <si>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</si>
  <si>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</si>
  <si>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</si>
  <si>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</si>
  <si>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</si>
  <si>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</si>
  <si>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</si>
  <si>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</si>
  <si>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</si>
  <si>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</si>
  <si>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</si>
  <si>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</si>
  <si>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</si>
  <si>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</si>
  <si>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</si>
  <si>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</si>
  <si>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</si>
  <si>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</si>
  <si>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</si>
  <si>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</si>
  <si>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</si>
  <si>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</si>
  <si>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</si>
  <si>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</si>
  <si>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</si>
  <si>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</si>
  <si>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</si>
  <si>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</si>
  <si>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</si>
  <si>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</si>
  <si>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</si>
  <si>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</si>
  <si>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</si>
  <si>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</si>
  <si>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</si>
  <si>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</si>
  <si>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</si>
  <si>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</si>
  <si>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</si>
  <si>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</si>
  <si>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</si>
  <si>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</si>
  <si>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</si>
  <si>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</si>
  <si>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</si>
  <si>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</si>
  <si>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</si>
  <si>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</si>
  <si>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</si>
  <si>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</si>
  <si>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</si>
  <si>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</si>
  <si>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</si>
  <si>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</si>
  <si>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</si>
  <si>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</si>
  <si>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</si>
  <si>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</si>
  <si>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</si>
  <si>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</si>
  <si>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</si>
  <si>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</si>
  <si>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</si>
  <si>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</si>
  <si>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</si>
  <si>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</si>
  <si>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</si>
  <si>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</si>
  <si>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</si>
  <si>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</si>
  <si>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</si>
  <si>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</si>
  <si>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</si>
  <si>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</si>
  <si>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</si>
  <si>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</si>
  <si>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</si>
  <si>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</si>
  <si>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</si>
  <si>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</si>
  <si>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</si>
  <si>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</si>
  <si>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</si>
  <si>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</si>
  <si>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</si>
  <si>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</si>
  <si>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</si>
  <si>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</si>
  <si>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</si>
  <si>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</si>
  <si>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</si>
  <si>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</si>
  <si>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</si>
  <si>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</si>
  <si>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</si>
  <si>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</si>
  <si>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</si>
  <si>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</si>
  <si>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</si>
  <si>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</si>
  <si>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</si>
  <si>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</si>
  <si>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</si>
  <si>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</si>
  <si>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</si>
  <si>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</si>
  <si>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</si>
  <si>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</si>
  <si>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</si>
  <si>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</si>
  <si>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</si>
  <si>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</si>
  <si>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</si>
  <si>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</si>
  <si>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</si>
  <si>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</si>
  <si>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</si>
  <si>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</si>
  <si>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</si>
  <si>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</si>
  <si>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</si>
  <si>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</si>
  <si>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</si>
  <si>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</si>
  <si>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</si>
  <si>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</si>
  <si>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</si>
  <si>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</si>
  <si>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</si>
  <si>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</si>
  <si>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</si>
  <si>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</si>
  <si>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</si>
  <si>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</si>
  <si>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</si>
  <si>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</si>
  <si>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</si>
  <si>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</si>
  <si>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</si>
  <si>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</si>
  <si>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</si>
  <si>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</si>
  <si>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</si>
  <si>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</si>
  <si>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</si>
  <si>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</si>
  <si>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</si>
  <si>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</si>
  <si>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</si>
  <si>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</si>
  <si>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</si>
  <si>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</si>
  <si>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</si>
  <si>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</si>
  <si>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</si>
  <si>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</si>
  <si>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</si>
  <si>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</si>
  <si>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</si>
  <si>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</si>
  <si>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</si>
  <si>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</si>
  <si>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</si>
  <si>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</si>
  <si>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</si>
  <si>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</si>
  <si>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</si>
  <si>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</si>
  <si>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</si>
  <si>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</si>
  <si>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</si>
  <si>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</si>
  <si>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</si>
  <si>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</si>
  <si>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</si>
  <si>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</si>
  <si>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</si>
  <si>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</si>
  <si>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</si>
  <si>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</si>
  <si>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</si>
  <si>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</si>
  <si>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</si>
  <si>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</si>
  <si>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</si>
  <si>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</si>
  <si>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</si>
  <si>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</si>
  <si>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</si>
  <si>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</si>
  <si>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</si>
  <si>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</si>
  <si>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</si>
  <si>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</si>
  <si>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</si>
  <si>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</si>
  <si>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</si>
  <si>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</si>
  <si>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</si>
  <si>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</si>
  <si>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</si>
  <si>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</si>
  <si>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</si>
  <si>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</si>
  <si>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</si>
  <si>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</si>
  <si>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</si>
  <si>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</si>
  <si>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</si>
  <si>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</si>
  <si>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</si>
  <si>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</si>
  <si>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</si>
  <si>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</si>
  <si>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</si>
  <si>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</si>
  <si>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</si>
  <si>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</si>
  <si>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</si>
  <si>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</si>
  <si>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</si>
  <si>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</si>
  <si>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</si>
  <si>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</si>
  <si>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</si>
  <si>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</si>
  <si>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</si>
  <si>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</si>
  <si>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</si>
  <si>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</si>
  <si>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</si>
  <si>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</si>
  <si>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</si>
  <si>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</si>
  <si>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</si>
  <si>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</si>
  <si>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</si>
  <si>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</si>
  <si>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</si>
  <si>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</si>
  <si>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</si>
  <si>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</si>
  <si>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</si>
  <si>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</si>
  <si>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</si>
  <si>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</si>
  <si>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</si>
  <si>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</si>
  <si>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</si>
  <si>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</si>
  <si>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</si>
  <si>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</si>
  <si>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</si>
  <si>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</si>
  <si>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</si>
  <si>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</si>
  <si>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</si>
  <si>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</si>
  <si>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</si>
  <si>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</si>
  <si>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</si>
  <si>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</si>
  <si>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</si>
  <si>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</si>
  <si>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</si>
  <si>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</si>
  <si>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</si>
  <si>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</si>
  <si>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</si>
  <si>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</si>
  <si>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</si>
  <si>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</si>
  <si>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</si>
  <si>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</si>
  <si>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</si>
  <si>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</si>
  <si>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</si>
  <si>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</si>
  <si>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</si>
  <si>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</si>
  <si>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</si>
  <si>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</si>
  <si>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</si>
  <si>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</si>
  <si>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</si>
  <si>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</si>
  <si>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</si>
  <si>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</si>
  <si>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</si>
  <si>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</si>
  <si>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</si>
  <si>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</si>
  <si>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</si>
  <si>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</si>
  <si>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</si>
  <si>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</si>
  <si>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</si>
  <si>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</si>
  <si>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</si>
  <si>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</si>
  <si>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</si>
  <si>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</si>
  <si>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</si>
  <si>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</si>
  <si>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</si>
  <si>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</si>
  <si>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</si>
  <si>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</si>
  <si>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</si>
  <si>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</si>
  <si>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</si>
  <si>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</si>
  <si>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</si>
  <si>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</si>
  <si>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</si>
  <si>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</si>
  <si>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</si>
  <si>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</si>
  <si>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</si>
  <si>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</si>
  <si>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</si>
  <si>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</si>
  <si>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</si>
  <si>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</si>
  <si>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</si>
  <si>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</si>
  <si>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</si>
  <si>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</si>
  <si>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</si>
  <si>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</si>
  <si>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</si>
  <si>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</si>
  <si>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</si>
  <si>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</si>
  <si>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</si>
  <si>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</si>
  <si>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</si>
  <si>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</si>
  <si>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</si>
  <si>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</si>
  <si>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</si>
  <si>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</si>
  <si>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</si>
  <si>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</si>
  <si>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</si>
  <si>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</si>
  <si>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</si>
  <si>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</si>
  <si>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</si>
  <si>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</si>
  <si>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</si>
  <si>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</si>
  <si>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</si>
  <si>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</si>
  <si>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</si>
  <si>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</si>
  <si>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</si>
  <si>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</si>
  <si>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</si>
  <si>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</si>
  <si>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</si>
  <si>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</si>
  <si>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</si>
  <si>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</si>
  <si>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</si>
  <si>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</si>
  <si>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</si>
  <si>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</si>
  <si>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</si>
  <si>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</si>
  <si>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</si>
  <si>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</si>
  <si>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</si>
  <si>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</si>
  <si>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</si>
  <si>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</si>
  <si>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</si>
  <si>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</si>
  <si>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</si>
  <si>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</si>
  <si>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</si>
  <si>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</si>
  <si>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</si>
  <si>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</si>
  <si>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</si>
  <si>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</si>
  <si>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</si>
  <si>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</si>
  <si>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</si>
  <si>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</si>
  <si>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</si>
  <si>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</si>
  <si>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</si>
  <si>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</si>
  <si>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</si>
  <si>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</si>
  <si>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</si>
  <si>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</si>
  <si>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</si>
  <si>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</si>
  <si>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</si>
  <si>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</si>
  <si>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</si>
  <si>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</si>
  <si>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</si>
  <si>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</si>
  <si>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</si>
  <si>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</si>
  <si>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</si>
  <si>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</si>
  <si>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</si>
  <si>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</si>
  <si>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</si>
  <si>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</si>
  <si>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</si>
  <si>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</si>
  <si>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</si>
  <si>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</si>
  <si>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</si>
  <si>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</si>
  <si>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</si>
  <si>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</si>
  <si>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</si>
  <si>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</si>
  <si>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</si>
  <si>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</si>
  <si>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</si>
  <si>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</si>
  <si>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</si>
  <si>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</si>
  <si>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</si>
  <si>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</si>
  <si>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</si>
  <si>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</si>
  <si>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</si>
  <si>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</si>
  <si>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</si>
  <si>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</si>
  <si>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</si>
  <si>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</si>
  <si>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</si>
  <si>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</si>
  <si>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</si>
  <si>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</si>
  <si>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</si>
  <si>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</si>
  <si>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</si>
  <si>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</si>
  <si>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</si>
  <si>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</si>
  <si>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</si>
  <si>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</si>
  <si>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</si>
  <si>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</si>
  <si>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</si>
  <si>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</si>
  <si>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</si>
  <si>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</si>
  <si>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</si>
  <si>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</si>
  <si>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</si>
  <si>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</si>
  <si>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</si>
  <si>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</si>
  <si>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</si>
  <si>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</si>
  <si>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</si>
  <si>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</si>
  <si>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</si>
  <si>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</si>
  <si>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</si>
  <si>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</si>
  <si>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</si>
  <si>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</si>
  <si>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</si>
  <si>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</si>
  <si>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</si>
  <si>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</si>
  <si>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</si>
  <si>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</si>
  <si>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</si>
  <si>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</si>
  <si>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</si>
  <si>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</si>
  <si>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</si>
  <si>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</si>
  <si>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</si>
  <si>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</si>
  <si>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</si>
  <si>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</si>
  <si>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</si>
  <si>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</si>
  <si>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</si>
  <si>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</si>
  <si>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</si>
  <si>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</si>
  <si>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</si>
  <si>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</si>
  <si>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</si>
  <si>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</si>
  <si>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</si>
  <si>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</si>
  <si>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</si>
  <si>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</si>
  <si>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</si>
  <si>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</si>
  <si>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</si>
  <si>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</si>
  <si>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</si>
  <si>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</si>
  <si>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</si>
  <si>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</si>
  <si>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</si>
  <si>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</si>
  <si>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</si>
  <si>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</si>
  <si>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</si>
  <si>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</si>
  <si>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</si>
  <si>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</si>
  <si>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</si>
  <si>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</si>
  <si>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</si>
  <si>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</si>
  <si>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</si>
  <si>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</si>
  <si>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</si>
  <si>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</si>
  <si>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</si>
  <si>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</si>
  <si>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</si>
  <si>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</si>
  <si>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</si>
  <si>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</si>
  <si>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</si>
  <si>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</si>
  <si>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</si>
  <si>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</si>
  <si>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</si>
  <si>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</si>
  <si>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</si>
  <si>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</si>
  <si>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</si>
  <si>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</si>
  <si>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</si>
  <si>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</si>
  <si>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</si>
  <si>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</si>
  <si>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</si>
  <si>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</si>
  <si>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</si>
  <si>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</si>
  <si>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</si>
  <si>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</si>
  <si>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</si>
  <si>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</si>
  <si>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</si>
  <si>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</si>
  <si>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</si>
  <si>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</si>
  <si>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</si>
  <si>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</si>
  <si>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</si>
  <si>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</si>
  <si>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</si>
  <si>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</si>
  <si>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</si>
  <si>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</si>
  <si>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</si>
  <si>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</si>
  <si>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</si>
  <si>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</si>
  <si>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</si>
  <si>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</si>
  <si>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</si>
  <si>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</si>
  <si>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</si>
  <si>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</si>
  <si>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</si>
  <si>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</si>
  <si>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</si>
  <si>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</si>
  <si>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</si>
  <si>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</si>
  <si>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</si>
  <si>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</si>
  <si>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</si>
  <si>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</si>
  <si>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</si>
  <si>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</si>
  <si>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</si>
  <si>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</si>
  <si>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</si>
  <si>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</si>
  <si>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</si>
  <si>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</si>
  <si>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</si>
  <si>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</si>
  <si>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</si>
  <si>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</si>
  <si>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</si>
  <si>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</si>
  <si>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</si>
  <si>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</si>
  <si>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</si>
  <si>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</si>
  <si>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</si>
  <si>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</si>
  <si>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</si>
  <si>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</si>
  <si>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</si>
  <si>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</si>
  <si>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</si>
  <si>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</si>
  <si>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</si>
  <si>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</si>
  <si>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</si>
  <si>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</si>
  <si>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</si>
  <si>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</si>
  <si>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</si>
  <si>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</si>
  <si>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</si>
  <si>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</si>
  <si>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</si>
  <si>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</si>
  <si>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</si>
  <si>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</si>
  <si>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</si>
  <si>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</si>
  <si>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</si>
  <si>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</si>
  <si>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</si>
  <si>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</si>
  <si>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</si>
  <si>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</si>
  <si>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</si>
  <si>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</si>
  <si>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</si>
  <si>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</si>
  <si>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</si>
  <si>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</si>
  <si>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</si>
  <si>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</si>
  <si>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</si>
  <si>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</si>
  <si>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</si>
  <si>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</si>
  <si>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</si>
  <si>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</si>
  <si>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</si>
  <si>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</si>
  <si>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</si>
  <si>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</si>
  <si>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</si>
  <si>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</si>
  <si>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</si>
  <si>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</si>
  <si>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</si>
  <si>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</si>
  <si>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</si>
  <si>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</si>
  <si>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</si>
  <si>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</si>
  <si>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</si>
  <si>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</si>
  <si>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</si>
  <si>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</si>
  <si>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</si>
  <si>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</si>
  <si>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</si>
  <si>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</si>
  <si>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</si>
  <si>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</si>
  <si>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</si>
  <si>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</si>
  <si>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</si>
  <si>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</si>
  <si>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</si>
  <si>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</si>
  <si>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</si>
  <si>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</si>
  <si>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</si>
  <si>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</si>
  <si>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</si>
  <si>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</si>
  <si>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</si>
  <si>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</si>
  <si>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</si>
  <si>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</si>
  <si>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</si>
  <si>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</si>
  <si>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</si>
  <si>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</si>
  <si>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</si>
  <si>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</si>
  <si>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</si>
  <si>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</si>
  <si>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</si>
  <si>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</si>
  <si>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</si>
  <si>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</si>
  <si>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</si>
  <si>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</si>
  <si>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</si>
  <si>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</si>
  <si>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</si>
  <si>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</si>
  <si>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</si>
  <si>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</si>
  <si>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</si>
  <si>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</si>
  <si>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</si>
  <si>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</si>
  <si>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</si>
  <si>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</si>
  <si>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</si>
  <si>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</si>
  <si>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</si>
  <si>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</si>
  <si>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</si>
  <si>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</si>
  <si>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</si>
  <si>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</si>
  <si>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</si>
  <si>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</si>
  <si>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</si>
  <si>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</si>
  <si>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</si>
  <si>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</si>
  <si>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</si>
  <si>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</si>
  <si>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</si>
  <si>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</si>
  <si>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</si>
  <si>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</si>
  <si>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</si>
  <si>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</si>
  <si>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</si>
  <si>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</si>
  <si>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</si>
  <si>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</si>
  <si>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</si>
  <si>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</si>
  <si>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</si>
  <si>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</si>
  <si>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</si>
  <si>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</si>
  <si>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</si>
  <si>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</si>
  <si>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</si>
  <si>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</si>
  <si>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</si>
  <si>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</si>
  <si>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</si>
  <si>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</si>
  <si>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</si>
  <si>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</si>
  <si>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</si>
  <si>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</si>
  <si>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</si>
  <si>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</si>
  <si>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</si>
  <si>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</si>
  <si>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</si>
  <si>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</si>
  <si>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</si>
  <si>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</si>
  <si>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</si>
  <si>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</si>
  <si>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</si>
  <si>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</si>
  <si>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</si>
  <si>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</si>
  <si>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</si>
  <si>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</si>
  <si>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</si>
  <si>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</si>
  <si>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</si>
  <si>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</si>
  <si>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</si>
  <si>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</si>
  <si>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</si>
  <si>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</si>
  <si>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</si>
  <si>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</si>
  <si>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</si>
  <si>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</si>
  <si>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</si>
  <si>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</si>
  <si>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</si>
  <si>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</si>
  <si>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</si>
  <si>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</si>
  <si>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</si>
  <si>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</si>
  <si>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</si>
  <si>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</si>
  <si>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</si>
  <si>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</si>
  <si>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</si>
  <si>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</si>
  <si>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</si>
  <si>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</si>
  <si>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</si>
  <si>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</si>
  <si>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</si>
  <si>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</si>
  <si>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</si>
  <si>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</si>
  <si>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</si>
  <si>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</si>
  <si>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</si>
  <si>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</si>
  <si>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</si>
  <si>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</si>
  <si>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</si>
  <si>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</si>
  <si>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</si>
  <si>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</si>
  <si>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</si>
  <si>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</si>
  <si>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</si>
  <si>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</si>
  <si>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</si>
  <si>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</si>
  <si>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</si>
  <si>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</si>
  <si>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</si>
  <si>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</si>
  <si>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</si>
  <si>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</si>
  <si>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</si>
  <si>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</si>
  <si>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</si>
  <si>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</si>
  <si>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</si>
  <si>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</si>
  <si>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</si>
  <si>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</si>
  <si>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</si>
  <si>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</si>
  <si>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</si>
  <si>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</si>
  <si>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</si>
  <si>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</si>
  <si>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</si>
  <si>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</si>
  <si>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</si>
  <si>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</si>
  <si>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</si>
  <si>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</si>
  <si>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</si>
  <si>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</si>
  <si>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</si>
  <si>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</si>
  <si>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</si>
  <si>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</si>
  <si>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</si>
  <si>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</si>
  <si>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</si>
  <si>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</si>
  <si>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</si>
  <si>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</si>
  <si>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</si>
  <si>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</si>
  <si>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</si>
  <si>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</si>
  <si>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</si>
  <si>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</si>
  <si>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</si>
  <si>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</si>
  <si>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</si>
  <si>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</si>
  <si>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</si>
  <si>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</si>
  <si>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</si>
  <si>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</si>
  <si>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</si>
  <si>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</si>
  <si>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</si>
  <si>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</si>
  <si>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</si>
  <si>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</si>
  <si>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</si>
  <si>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</si>
  <si>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</si>
  <si>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</si>
  <si>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</si>
  <si>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</si>
  <si>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</si>
  <si>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</si>
  <si>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</si>
  <si>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</si>
  <si>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</si>
  <si>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</si>
  <si>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</si>
  <si>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</si>
  <si>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</si>
  <si>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</si>
  <si>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</si>
  <si>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</si>
  <si>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</si>
  <si>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</si>
  <si>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</si>
  <si>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</si>
  <si>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</si>
  <si>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</si>
  <si>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</si>
  <si>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</si>
  <si>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</si>
  <si>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</si>
  <si>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</si>
  <si>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</si>
  <si>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</si>
  <si>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</si>
  <si>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</si>
  <si>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</si>
  <si>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</si>
  <si>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</si>
  <si>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</si>
  <si>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</si>
  <si>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</si>
  <si>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</si>
  <si>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</si>
  <si>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</si>
  <si>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</si>
  <si>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</si>
  <si>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</si>
  <si>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</si>
  <si>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</si>
  <si>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</si>
  <si>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</si>
  <si>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</si>
  <si>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</si>
  <si>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</si>
  <si>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</si>
  <si>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</si>
  <si>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</si>
  <si>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</si>
  <si>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</si>
  <si>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</si>
  <si>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</si>
  <si>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</si>
  <si>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</si>
  <si>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</si>
  <si>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</si>
  <si>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</si>
  <si>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</si>
  <si>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</si>
  <si>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</si>
  <si>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</si>
  <si>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</si>
  <si>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</si>
  <si>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</si>
  <si>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</si>
  <si>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</si>
  <si>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</si>
  <si>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</si>
  <si>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</si>
  <si>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</si>
  <si>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</si>
  <si>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</si>
  <si>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</si>
  <si>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</si>
  <si>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</si>
  <si>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</si>
  <si>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</si>
  <si>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</si>
  <si>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</si>
  <si>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</si>
  <si>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</si>
  <si>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</si>
  <si>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</si>
  <si>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</si>
  <si>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</si>
  <si>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</si>
  <si>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</si>
  <si>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</si>
  <si>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</si>
  <si>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</si>
  <si>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</si>
  <si>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</si>
  <si>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</si>
  <si>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</si>
  <si>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</si>
  <si>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</si>
  <si>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</si>
  <si>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</si>
  <si>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</si>
  <si>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</si>
  <si>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</si>
  <si>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</si>
  <si>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</si>
  <si>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</si>
  <si>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</si>
  <si>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</si>
  <si>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</si>
  <si>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</si>
  <si>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</si>
  <si>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</si>
  <si>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</si>
  <si>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</si>
  <si>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</si>
  <si>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</si>
  <si>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</si>
  <si>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</si>
  <si>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</si>
  <si>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</si>
  <si>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</si>
  <si>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</si>
  <si>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</si>
  <si>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</si>
  <si>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</si>
  <si>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</si>
  <si>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</si>
  <si>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</si>
  <si>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</si>
  <si>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</si>
  <si>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</si>
  <si>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</si>
  <si>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</si>
  <si>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</si>
  <si>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</si>
  <si>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</si>
  <si>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</si>
  <si>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</si>
  <si>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</si>
  <si>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</si>
  <si>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</si>
  <si>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</si>
  <si>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</si>
  <si>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</si>
  <si>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</si>
  <si>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</si>
  <si>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</si>
  <si>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</si>
  <si>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</si>
  <si>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</si>
  <si>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</si>
  <si>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</si>
  <si>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</si>
  <si>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</si>
  <si>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</si>
  <si>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</si>
  <si>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</si>
  <si>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</si>
  <si>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</si>
  <si>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</si>
  <si>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</si>
  <si>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</si>
  <si>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</si>
  <si>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</si>
  <si>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</si>
  <si>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</si>
  <si>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</si>
  <si>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</si>
  <si>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</si>
  <si>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</si>
  <si>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</si>
  <si>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</si>
  <si>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</si>
  <si>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</si>
  <si>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</si>
  <si>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</si>
  <si>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</si>
  <si>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</si>
  <si>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</si>
  <si>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</si>
  <si>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</si>
  <si>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</si>
  <si>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</si>
  <si>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</si>
  <si>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</si>
  <si>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</si>
  <si>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</si>
  <si>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</si>
  <si>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</si>
  <si>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</si>
  <si>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</si>
  <si>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</si>
  <si>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</si>
  <si>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</si>
  <si>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</si>
  <si>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</si>
  <si>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</si>
  <si>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</si>
  <si>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</si>
  <si>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</si>
  <si>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</si>
  <si>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</si>
  <si>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</si>
  <si>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</si>
  <si>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</si>
  <si>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</si>
  <si>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</si>
  <si>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</si>
  <si>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</si>
  <si>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</si>
  <si>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</si>
  <si>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</si>
  <si>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</si>
  <si>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</si>
  <si>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</si>
  <si>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</si>
  <si>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</si>
  <si>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</si>
  <si>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</si>
  <si>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</si>
  <si>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</si>
  <si>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</si>
  <si>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</si>
  <si>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</si>
  <si>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</si>
  <si>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</si>
  <si>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</si>
  <si>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</si>
  <si>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</si>
  <si>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</si>
  <si>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</si>
  <si>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</si>
  <si>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</si>
  <si>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</si>
  <si>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</si>
  <si>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</si>
  <si>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</si>
  <si>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</si>
  <si>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</si>
  <si>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</si>
  <si>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</si>
  <si>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</si>
  <si>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</si>
  <si>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</si>
  <si>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</si>
  <si>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</si>
  <si>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</si>
  <si>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</si>
  <si>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</si>
  <si>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</si>
  <si>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</si>
  <si>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</si>
  <si>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</si>
  <si>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</si>
  <si>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</si>
  <si>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</si>
  <si>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</si>
  <si>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</si>
  <si>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</si>
  <si>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</si>
  <si>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</si>
  <si>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</si>
  <si>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</si>
  <si>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</si>
  <si>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</si>
  <si>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</si>
  <si>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</si>
  <si>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</si>
  <si>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</si>
  <si>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</si>
  <si>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</si>
  <si>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</si>
  <si>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</si>
  <si>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</si>
  <si>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</si>
  <si>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</si>
  <si>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</si>
  <si>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</si>
  <si>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</si>
  <si>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</si>
  <si>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</si>
  <si>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</si>
  <si>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</si>
  <si>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</si>
  <si>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</si>
  <si>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</si>
  <si>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</si>
  <si>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</si>
  <si>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</si>
  <si>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</si>
  <si>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</si>
  <si>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</si>
  <si>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</si>
  <si>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</si>
  <si>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</si>
  <si>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</si>
  <si>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</si>
  <si>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</si>
  <si>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</si>
  <si>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</si>
  <si>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</si>
  <si>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</si>
  <si>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</si>
  <si>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</si>
  <si>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</si>
  <si>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</si>
  <si>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</si>
  <si>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</si>
  <si>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</si>
  <si>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</si>
  <si>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</si>
  <si>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</si>
  <si>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</si>
  <si>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</si>
  <si>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</si>
  <si>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</si>
  <si>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</si>
  <si>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</si>
  <si>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</si>
  <si>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</si>
  <si>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</si>
  <si>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</si>
  <si>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</si>
  <si>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</si>
  <si>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</si>
  <si>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</si>
  <si>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</si>
  <si>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</si>
  <si>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</si>
  <si>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</si>
  <si>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</si>
  <si>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</si>
  <si>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</si>
  <si>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</si>
  <si>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</si>
  <si>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</si>
  <si>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</si>
  <si>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</si>
  <si>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</si>
  <si>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</si>
  <si>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</si>
  <si>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</si>
  <si>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</si>
  <si>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</si>
  <si>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</si>
  <si>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</si>
  <si>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</si>
  <si>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</si>
  <si>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</si>
  <si>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</si>
  <si>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</si>
  <si>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</si>
  <si>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</si>
  <si>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</si>
  <si>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</si>
  <si>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</si>
  <si>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</si>
  <si>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</si>
  <si>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</si>
  <si>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</si>
  <si>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</si>
  <si>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</si>
  <si>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</si>
  <si>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</si>
  <si>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</si>
  <si>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</si>
  <si>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</si>
  <si>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</si>
  <si>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</si>
  <si>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</si>
  <si>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</si>
  <si>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</si>
  <si>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</si>
  <si>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</si>
  <si>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</si>
  <si>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</si>
  <si>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</si>
  <si>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</si>
  <si>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</si>
  <si>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</si>
  <si>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</si>
  <si>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</si>
  <si>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</si>
  <si>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</si>
  <si>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</si>
  <si>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</si>
  <si>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</si>
  <si>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</si>
  <si>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</si>
  <si>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</si>
  <si>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</si>
  <si>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</si>
  <si>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</si>
  <si>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</si>
  <si>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</si>
  <si>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</si>
  <si>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</si>
  <si>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</si>
  <si>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</si>
  <si>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</si>
  <si>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</si>
  <si>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</si>
  <si>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</si>
  <si>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</si>
  <si>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</si>
  <si>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</si>
  <si>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</si>
  <si>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</si>
  <si>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</si>
  <si>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</si>
  <si>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</si>
  <si>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</si>
  <si>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</si>
  <si>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</si>
  <si>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</si>
  <si>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</si>
  <si>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</si>
  <si>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</si>
  <si>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</si>
  <si>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</si>
  <si>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</si>
  <si>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</si>
  <si>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</si>
  <si>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</si>
  <si>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</si>
  <si>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</si>
  <si>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</si>
  <si>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</si>
  <si>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</si>
  <si>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</si>
  <si>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</si>
  <si>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</si>
  <si>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</si>
  <si>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</si>
  <si>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</si>
  <si>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</si>
  <si>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</si>
  <si>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</si>
  <si>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</si>
  <si>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</si>
  <si>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</si>
  <si>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</si>
  <si>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</si>
  <si>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</si>
  <si>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</si>
  <si>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</si>
  <si>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</si>
  <si>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</si>
  <si>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</si>
  <si>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</si>
  <si>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</si>
  <si>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</si>
  <si>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</si>
  <si>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</si>
  <si>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</si>
  <si>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</si>
  <si>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</si>
  <si>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</si>
  <si>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</si>
  <si>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</si>
  <si>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</si>
  <si>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</si>
  <si>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</si>
  <si>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</si>
  <si>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</si>
  <si>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</si>
  <si>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</si>
  <si>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</si>
  <si>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</si>
  <si>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</si>
  <si>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</si>
  <si>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</si>
  <si>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</si>
  <si>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</si>
  <si>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</si>
  <si>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</si>
  <si>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</si>
  <si>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</si>
  <si>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</si>
  <si>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</si>
  <si>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</si>
  <si>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</si>
  <si>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</si>
  <si>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</si>
  <si>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</si>
  <si>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</si>
  <si>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</si>
  <si>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</si>
  <si>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</si>
  <si>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</si>
  <si>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</si>
  <si>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</si>
  <si>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</si>
  <si>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</si>
  <si>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</si>
  <si>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</si>
  <si>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</si>
  <si>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</si>
  <si>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</si>
  <si>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</si>
  <si>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</si>
  <si>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</si>
  <si>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</si>
  <si>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</si>
  <si>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</si>
  <si>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</si>
  <si>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</si>
  <si>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</si>
  <si>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</si>
  <si>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</si>
  <si>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</si>
  <si>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</si>
  <si>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</si>
  <si>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</si>
  <si>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</si>
  <si>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</si>
  <si>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</si>
  <si>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</si>
  <si>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</si>
  <si>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</si>
  <si>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</si>
  <si>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</si>
  <si>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</si>
  <si>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</si>
  <si>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</si>
  <si>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</si>
  <si>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</si>
  <si>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</si>
  <si>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</si>
  <si>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</si>
  <si>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</si>
  <si>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</si>
  <si>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</si>
  <si>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</si>
  <si>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</si>
  <si>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</si>
  <si>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</si>
  <si>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</si>
  <si>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</si>
  <si>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</si>
  <si>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</si>
  <si>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</si>
  <si>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</si>
  <si>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</si>
  <si>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</si>
  <si>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</si>
  <si>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</si>
  <si>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</si>
  <si>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</si>
  <si>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</si>
  <si>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</si>
  <si>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</si>
  <si>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</si>
  <si>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</si>
  <si>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</si>
  <si>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</si>
  <si>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</si>
  <si>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</si>
  <si>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</si>
  <si>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</si>
  <si>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</si>
  <si>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</si>
  <si>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</si>
  <si>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</si>
  <si>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</si>
  <si>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</si>
  <si>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</si>
  <si>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</si>
  <si>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</si>
  <si>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</si>
  <si>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</si>
  <si>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</si>
  <si>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</si>
  <si>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</si>
  <si>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</si>
  <si>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</si>
  <si>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</si>
  <si>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</si>
  <si>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</si>
  <si>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</si>
  <si>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</si>
  <si>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</si>
  <si>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</si>
  <si>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</si>
  <si>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</si>
  <si>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</si>
  <si>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</si>
  <si>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</si>
  <si>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</si>
  <si>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</si>
  <si>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</si>
  <si>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</si>
  <si>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</si>
  <si>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</si>
  <si>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</si>
  <si>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</si>
  <si>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</si>
  <si>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</si>
  <si>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</si>
  <si>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</si>
  <si>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</si>
  <si>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</si>
  <si>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</si>
  <si>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</si>
  <si>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</si>
  <si>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</si>
  <si>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</si>
  <si>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</si>
  <si>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</si>
  <si>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</si>
  <si>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</si>
  <si>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</si>
  <si>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</si>
  <si>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</si>
  <si>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</si>
  <si>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</si>
  <si>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</si>
  <si>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</si>
  <si>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</si>
  <si>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</si>
  <si>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</si>
  <si>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</si>
  <si>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</si>
  <si>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</si>
  <si>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</si>
  <si>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</si>
  <si>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</si>
  <si>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</si>
  <si>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</si>
  <si>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</si>
  <si>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</si>
  <si>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</si>
  <si>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</si>
  <si>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</si>
  <si>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</si>
  <si>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</si>
  <si>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</si>
  <si>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</si>
  <si>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</si>
  <si>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</si>
  <si>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</si>
  <si>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</si>
  <si>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</si>
  <si>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</si>
  <si>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</si>
  <si>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</si>
  <si>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</si>
  <si>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</si>
  <si>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</si>
  <si>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</si>
  <si>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</si>
  <si>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</si>
  <si>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</si>
  <si>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</si>
  <si>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</si>
  <si>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</si>
  <si>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</si>
  <si>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</si>
  <si>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</si>
  <si>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</si>
  <si>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</si>
  <si>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</si>
  <si>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</si>
  <si>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</si>
  <si>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</si>
  <si>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</si>
  <si>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</si>
  <si>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</si>
  <si>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</si>
  <si>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</si>
  <si>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</si>
  <si>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</si>
  <si>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</si>
  <si>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</si>
  <si>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</si>
  <si>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</si>
  <si>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</si>
  <si>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</si>
  <si>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</si>
  <si>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</si>
  <si>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</si>
  <si>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</si>
  <si>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</si>
  <si>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</si>
  <si>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</si>
  <si>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</si>
  <si>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</si>
  <si>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</si>
  <si>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</si>
  <si>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</si>
  <si>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</si>
  <si>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</si>
  <si>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</si>
  <si>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</si>
  <si>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</si>
  <si>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</si>
  <si>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</si>
  <si>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</si>
  <si>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</si>
  <si>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</si>
  <si>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</si>
  <si>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</si>
  <si>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</si>
  <si>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</si>
  <si>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</si>
  <si>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</si>
  <si>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</si>
  <si>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</si>
  <si>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</si>
  <si>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</si>
  <si>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</si>
  <si>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</si>
  <si>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</si>
  <si>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</si>
  <si>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</si>
  <si>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</si>
  <si>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</si>
  <si>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</si>
  <si>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</si>
  <si>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</si>
  <si>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</si>
  <si>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</si>
  <si>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</si>
  <si>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</si>
  <si>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</si>
  <si>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</si>
  <si>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</si>
  <si>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</si>
  <si>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</si>
  <si>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</si>
  <si>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</si>
  <si>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</si>
  <si>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</si>
  <si>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</si>
  <si>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</si>
  <si>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</si>
  <si>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</si>
  <si>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</si>
  <si>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</si>
  <si>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</si>
  <si>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</si>
  <si>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</si>
  <si>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</si>
  <si>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</si>
  <si>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</si>
  <si>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</si>
  <si>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</si>
  <si>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</si>
  <si>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</si>
  <si>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</si>
  <si>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</si>
  <si>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</si>
  <si>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</si>
  <si>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</si>
  <si>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</si>
  <si>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</si>
  <si>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</si>
  <si>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</si>
  <si>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</si>
  <si>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</si>
  <si>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</si>
  <si>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</si>
  <si>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</si>
  <si>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</si>
  <si>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</si>
  <si>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</si>
  <si>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</si>
  <si>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</si>
  <si>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</si>
  <si>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</si>
  <si>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</si>
  <si>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</si>
  <si>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</si>
  <si>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</si>
  <si>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</si>
  <si>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</si>
  <si>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</si>
  <si>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</si>
  <si>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</si>
  <si>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</si>
  <si>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</si>
  <si>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</si>
  <si>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</si>
  <si>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</si>
  <si>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</si>
  <si>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</si>
  <si>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</si>
  <si>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</si>
  <si>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</si>
  <si>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</si>
  <si>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</si>
  <si>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</si>
  <si>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</si>
  <si>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</si>
  <si>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</si>
  <si>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</si>
  <si>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</si>
  <si>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</si>
  <si>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</si>
  <si>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</si>
  <si>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</si>
  <si>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</si>
  <si>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</si>
  <si>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</si>
  <si>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</si>
  <si>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</si>
  <si>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</si>
  <si>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</si>
  <si>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</si>
  <si>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</si>
  <si>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</si>
  <si>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</si>
  <si>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</si>
  <si>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</si>
  <si>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</si>
  <si>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</si>
  <si>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</si>
  <si>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</si>
  <si>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</si>
  <si>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</si>
  <si>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</si>
  <si>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</si>
  <si>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</si>
  <si>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</si>
  <si>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</si>
  <si>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</si>
  <si>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</si>
  <si>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</si>
  <si>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</si>
  <si>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</si>
  <si>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</si>
  <si>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</si>
  <si>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</si>
  <si>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</si>
  <si>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</si>
  <si>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</si>
  <si>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</si>
  <si>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</si>
  <si>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</si>
  <si>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</si>
  <si>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</si>
  <si>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</si>
  <si>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</si>
  <si>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</si>
  <si>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</si>
  <si>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</si>
  <si>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</si>
  <si>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</si>
  <si>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</si>
  <si>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</si>
  <si>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</si>
  <si>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</si>
  <si>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</si>
  <si>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</si>
  <si>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</si>
  <si>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</si>
  <si>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</si>
  <si>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</si>
  <si>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</si>
  <si>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</si>
  <si>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</si>
  <si>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</si>
  <si>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</si>
  <si>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</si>
  <si>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</si>
  <si>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</si>
  <si>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</si>
  <si>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</si>
  <si>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</si>
  <si>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</si>
  <si>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</si>
  <si>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</si>
  <si>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</si>
  <si>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</si>
  <si>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</si>
  <si>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</si>
  <si>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</si>
  <si>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</si>
  <si>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</si>
  <si>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</si>
  <si>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</si>
  <si>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</si>
  <si>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</si>
  <si>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</si>
  <si>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</si>
  <si>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</si>
  <si>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</si>
  <si>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</si>
  <si>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</si>
  <si>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</si>
  <si>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</si>
  <si>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</si>
  <si>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</si>
  <si>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</si>
  <si>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</si>
  <si>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</si>
  <si>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</si>
  <si>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</si>
  <si>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</si>
  <si>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</si>
  <si>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</si>
  <si>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</si>
  <si>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</si>
  <si>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</si>
  <si>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</si>
  <si>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</si>
  <si>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</si>
  <si>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</si>
  <si>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</si>
  <si>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</si>
  <si>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</si>
  <si>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</si>
  <si>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</si>
  <si>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</si>
  <si>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</si>
  <si>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</si>
  <si>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</si>
  <si>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</si>
  <si>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</si>
  <si>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</si>
  <si>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</si>
  <si>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</si>
  <si>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</si>
  <si>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</si>
  <si>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</si>
  <si>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</si>
  <si>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</si>
  <si>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</si>
  <si>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</si>
  <si>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</si>
  <si>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</si>
  <si>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</si>
  <si>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</si>
  <si>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</si>
  <si>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</si>
  <si>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</si>
  <si>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</si>
  <si>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</si>
  <si>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</si>
  <si>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</si>
  <si>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</si>
  <si>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</si>
  <si>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</si>
  <si>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</si>
  <si>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</si>
  <si>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</si>
  <si>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</si>
  <si>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</si>
  <si>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</si>
  <si>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</si>
  <si>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</si>
  <si>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</si>
  <si>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</si>
  <si>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</si>
  <si>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</si>
  <si>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</si>
  <si>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</si>
  <si>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</si>
  <si>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</si>
  <si>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</si>
  <si>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</si>
  <si>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</si>
  <si>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</si>
  <si>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</si>
  <si>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</si>
  <si>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</si>
  <si>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</si>
  <si>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</si>
  <si>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</si>
  <si>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</si>
  <si>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</si>
  <si>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</si>
  <si>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</si>
  <si>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</si>
  <si>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</si>
  <si>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</si>
  <si>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</si>
  <si>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</si>
  <si>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</si>
  <si>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</si>
  <si>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</si>
  <si>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</si>
  <si>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</si>
  <si>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</si>
  <si>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</si>
  <si>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</si>
  <si>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</si>
  <si>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</si>
  <si>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</si>
  <si>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</si>
  <si>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</si>
  <si>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</si>
  <si>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</si>
  <si>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</si>
  <si>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</si>
  <si>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</si>
  <si>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</si>
  <si>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</si>
  <si>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</si>
  <si>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</si>
  <si>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</si>
  <si>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</si>
  <si>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</si>
  <si>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</si>
  <si>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</si>
  <si>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</si>
  <si>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</si>
  <si>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</si>
  <si>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</si>
  <si>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</si>
  <si>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</si>
  <si>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</si>
  <si>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</si>
  <si>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</si>
  <si>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</si>
  <si>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</si>
  <si>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</si>
  <si>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</si>
  <si>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</si>
  <si>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</si>
  <si>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</si>
  <si>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</si>
  <si>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</si>
  <si>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</si>
  <si>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</si>
  <si>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</si>
  <si>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</si>
  <si>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</si>
  <si>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</si>
  <si>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</si>
  <si>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</si>
  <si>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</si>
  <si>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</si>
  <si>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</si>
  <si>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</si>
  <si>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</si>
  <si>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</si>
  <si>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</si>
  <si>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</si>
  <si>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</si>
  <si>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</si>
  <si>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</si>
  <si>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</si>
  <si>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</si>
  <si>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</si>
  <si>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</si>
  <si>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</si>
  <si>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</si>
  <si>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</si>
  <si>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</si>
  <si>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</si>
  <si>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</si>
  <si>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</si>
  <si>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</si>
  <si>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</si>
  <si>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</si>
  <si>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</si>
  <si>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</si>
  <si>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</si>
  <si>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</si>
  <si>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</si>
  <si>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</si>
  <si>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</si>
  <si>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</si>
  <si>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</si>
  <si>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</si>
  <si>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</si>
  <si>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</si>
  <si>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</si>
  <si>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</si>
  <si>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</si>
  <si>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</si>
  <si>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</si>
  <si>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</si>
  <si>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</si>
  <si>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</si>
  <si>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</si>
  <si>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</si>
  <si>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</si>
  <si>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</si>
  <si>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</si>
  <si>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</si>
  <si>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</si>
  <si>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</si>
  <si>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</si>
  <si>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</si>
  <si>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</si>
  <si>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</si>
  <si>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</si>
  <si>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</si>
  <si>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</si>
  <si>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</si>
  <si>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</si>
  <si>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</si>
  <si>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</si>
  <si>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</si>
  <si>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</si>
  <si>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</si>
  <si>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</si>
  <si>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</si>
  <si>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</si>
  <si>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</si>
  <si>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</si>
  <si>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</si>
  <si>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</si>
  <si>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</si>
  <si>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</si>
  <si>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</si>
  <si>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</si>
  <si>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</si>
  <si>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</si>
  <si>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</si>
  <si>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</si>
  <si>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</si>
  <si>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</si>
  <si>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</si>
  <si>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</si>
  <si>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</si>
  <si>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</si>
  <si>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</si>
  <si>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</si>
  <si>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</si>
  <si>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</si>
  <si>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</si>
  <si>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</si>
  <si>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</si>
  <si>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</si>
  <si>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</si>
  <si>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</si>
  <si>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</si>
  <si>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</si>
  <si>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</si>
  <si>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</si>
  <si>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</si>
  <si>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</si>
  <si>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</si>
  <si>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</si>
  <si>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</si>
  <si>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</si>
  <si>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</si>
  <si>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</si>
  <si>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</si>
  <si>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</si>
  <si>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</si>
  <si>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</si>
  <si>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</si>
  <si>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</si>
  <si>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</si>
  <si>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</si>
  <si>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</si>
  <si>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</si>
  <si>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</si>
  <si>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</si>
  <si>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</si>
  <si>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</si>
  <si>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</si>
  <si>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</si>
  <si>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</si>
  <si>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</si>
  <si>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</si>
  <si>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</si>
  <si>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</si>
  <si>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</si>
  <si>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</si>
  <si>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</si>
  <si>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</si>
  <si>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</si>
  <si>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</si>
  <si>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</si>
  <si>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</si>
  <si>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</si>
  <si>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</si>
  <si>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</si>
  <si>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</si>
  <si>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</si>
  <si>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</si>
  <si>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</si>
  <si>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</si>
  <si>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</si>
  <si>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</si>
  <si>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</si>
  <si>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</si>
  <si>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</si>
  <si>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</si>
  <si>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</si>
  <si>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</si>
  <si>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</si>
  <si>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</si>
  <si>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</si>
  <si>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</si>
  <si>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</si>
  <si>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</si>
  <si>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</si>
  <si>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</si>
  <si>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</si>
  <si>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</si>
  <si>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</si>
  <si>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</si>
  <si>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</si>
  <si>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</si>
  <si>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</si>
  <si>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</si>
  <si>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</si>
  <si>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</si>
  <si>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</si>
  <si>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</si>
  <si>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</si>
  <si>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</si>
  <si>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</si>
  <si>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</si>
  <si>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</si>
  <si>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</si>
  <si>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</si>
  <si>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</si>
  <si>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</si>
  <si>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</si>
  <si>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</si>
  <si>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</si>
  <si>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</si>
  <si>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</si>
  <si>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</si>
  <si>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</si>
  <si>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</si>
  <si>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</si>
  <si>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</si>
  <si>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</si>
  <si>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</si>
  <si>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</si>
  <si>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</si>
  <si>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</si>
  <si>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</si>
  <si>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</si>
  <si>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</si>
  <si>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</si>
  <si>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</si>
  <si>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</si>
  <si>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</si>
  <si>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</si>
  <si>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</si>
  <si>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</si>
  <si>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</si>
  <si>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</si>
  <si>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</si>
  <si>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</si>
  <si>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</si>
  <si>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</si>
  <si>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</si>
  <si>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</si>
  <si>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</si>
  <si>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</si>
  <si>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</si>
  <si>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</si>
  <si>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</si>
  <si>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</si>
  <si>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</si>
  <si>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</si>
  <si>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</si>
  <si>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</si>
  <si>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</si>
  <si>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</si>
  <si>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</si>
  <si>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</si>
  <si>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</si>
  <si>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</si>
  <si>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</si>
  <si>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</si>
  <si>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</si>
  <si>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</si>
  <si>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</si>
  <si>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</si>
  <si>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</si>
  <si>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</si>
  <si>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</si>
  <si>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</si>
  <si>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</si>
  <si>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</si>
  <si>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</si>
  <si>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</si>
  <si>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</si>
  <si>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</si>
  <si>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</si>
  <si>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</si>
  <si>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</si>
  <si>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</si>
  <si>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</si>
  <si>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</si>
  <si>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</si>
  <si>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</si>
  <si>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</si>
  <si>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</si>
  <si>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</si>
  <si>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</si>
  <si>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</si>
  <si>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</si>
  <si>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</si>
  <si>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</si>
  <si>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</si>
  <si>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</si>
  <si>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</si>
  <si>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</si>
  <si>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</si>
  <si>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</si>
  <si>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</si>
  <si>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</si>
  <si>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</si>
  <si>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</si>
  <si>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</si>
  <si>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</si>
  <si>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</si>
  <si>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</si>
  <si>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</si>
  <si>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</si>
  <si>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</si>
  <si>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</si>
  <si>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</si>
  <si>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</si>
  <si>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</si>
  <si>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</si>
  <si>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</si>
  <si>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</si>
  <si>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</si>
  <si>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</si>
  <si>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</si>
  <si>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</si>
  <si>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</si>
  <si>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</si>
  <si>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</si>
  <si>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</si>
  <si>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</si>
  <si>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</si>
  <si>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</si>
  <si>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</si>
  <si>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</si>
  <si>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</si>
  <si>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</si>
  <si>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</si>
  <si>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</si>
  <si>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</si>
  <si>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</si>
  <si>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</si>
  <si>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</si>
  <si>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</si>
  <si>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</si>
  <si>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</si>
  <si>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</si>
  <si>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</si>
  <si>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</si>
  <si>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</si>
  <si>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</si>
  <si>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</si>
  <si>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</si>
  <si>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</si>
  <si>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</si>
  <si>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</si>
  <si>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</si>
  <si>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</si>
  <si>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</si>
  <si>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</si>
  <si>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</si>
  <si>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</si>
  <si>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</si>
  <si>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</si>
  <si>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</si>
  <si>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</si>
  <si>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</si>
  <si>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</si>
  <si>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</si>
  <si>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</si>
  <si>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</si>
  <si>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</si>
  <si>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</si>
  <si>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</si>
  <si>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</si>
  <si>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</si>
  <si>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</si>
  <si>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</si>
  <si>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</si>
  <si>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</si>
  <si>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</si>
  <si>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</si>
  <si>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</si>
  <si>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</si>
  <si>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</si>
  <si>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</si>
  <si>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</si>
  <si>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</si>
  <si>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</si>
  <si>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</si>
  <si>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</si>
  <si>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</si>
  <si>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</si>
  <si>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</si>
  <si>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</si>
  <si>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</si>
  <si>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</si>
  <si>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</si>
  <si>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</si>
  <si>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</si>
  <si>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</si>
  <si>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</si>
  <si>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</si>
  <si>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</si>
  <si>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</si>
  <si>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</si>
  <si>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</si>
  <si>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</si>
  <si>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</si>
  <si>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</si>
  <si>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</si>
  <si>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</si>
  <si>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</si>
  <si>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</si>
  <si>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</si>
  <si>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</si>
  <si>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</si>
  <si>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</si>
  <si>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</si>
  <si>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</si>
  <si>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</si>
  <si>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</si>
  <si>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</si>
  <si>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</si>
  <si>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</si>
  <si>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</si>
  <si>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</si>
  <si>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</si>
  <si>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</si>
  <si>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</si>
  <si>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</si>
  <si>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</si>
  <si>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</si>
  <si>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</si>
  <si>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</si>
  <si>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</si>
  <si>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</si>
  <si>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</si>
  <si>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</si>
  <si>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</si>
  <si>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</si>
  <si>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</si>
  <si>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</si>
  <si>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</si>
  <si>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</si>
  <si>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</si>
  <si>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</si>
  <si>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</si>
  <si>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</si>
  <si>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</si>
  <si>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</si>
  <si>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</si>
  <si>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</si>
  <si>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</si>
  <si>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</si>
  <si>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</si>
  <si>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</si>
  <si>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</si>
  <si>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</si>
  <si>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</si>
  <si>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</si>
  <si>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</si>
  <si>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</si>
  <si>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</si>
  <si>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</si>
  <si>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</si>
  <si>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</si>
  <si>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</si>
  <si>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</si>
  <si>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</si>
  <si>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</si>
  <si>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</si>
  <si>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</si>
  <si>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</si>
  <si>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</si>
  <si>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</si>
  <si>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</si>
  <si>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</si>
  <si>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</si>
  <si>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</si>
  <si>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</si>
  <si>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</si>
  <si>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</si>
  <si>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</si>
  <si>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</si>
  <si>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</si>
  <si>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</si>
  <si>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</si>
  <si>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</si>
  <si>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</si>
  <si>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</si>
  <si>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</si>
  <si>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</si>
  <si>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</si>
  <si>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</si>
  <si>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</si>
  <si>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</si>
  <si>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</si>
  <si>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</si>
  <si>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</si>
  <si>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</si>
  <si>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</si>
  <si>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</si>
  <si>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</si>
  <si>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</si>
  <si>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</si>
  <si>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</si>
  <si>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</si>
  <si>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</si>
  <si>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</si>
  <si>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</si>
  <si>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</si>
  <si>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</si>
  <si>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</si>
  <si>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</si>
  <si>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</si>
  <si>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</si>
  <si>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</si>
  <si>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</si>
  <si>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</si>
  <si>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</si>
  <si>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</si>
  <si>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</si>
  <si>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</si>
  <si>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</si>
  <si>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</si>
  <si>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</si>
  <si>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</si>
  <si>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</si>
  <si>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</si>
  <si>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</si>
  <si>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</si>
  <si>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</si>
  <si>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</si>
  <si>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</si>
  <si>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</si>
  <si>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</si>
  <si>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</si>
  <si>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</si>
  <si>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</si>
  <si>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</si>
  <si>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</si>
  <si>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</si>
  <si>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</si>
  <si>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</si>
  <si>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</si>
  <si>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</si>
  <si>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</si>
  <si>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</si>
  <si>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</si>
  <si>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</si>
  <si>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</si>
  <si>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</si>
  <si>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</si>
  <si>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</si>
  <si>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</si>
  <si>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</si>
  <si>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</si>
  <si>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</si>
  <si>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</si>
  <si>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</si>
  <si>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</si>
  <si>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</si>
  <si>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</si>
  <si>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</si>
  <si>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</si>
  <si>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</si>
  <si>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</si>
  <si>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</si>
  <si>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</si>
  <si>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</si>
  <si>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</si>
  <si>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</si>
  <si>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</si>
  <si>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</si>
  <si>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</si>
  <si>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</si>
  <si>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</si>
  <si>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</si>
  <si>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</si>
  <si>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</si>
  <si>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</si>
  <si>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</si>
  <si>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</si>
  <si>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</si>
  <si>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</si>
  <si>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</si>
  <si>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</si>
  <si>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</si>
  <si>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</si>
  <si>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</si>
  <si>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</si>
  <si>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</si>
  <si>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</si>
  <si>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</si>
  <si>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</si>
  <si>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</si>
  <si>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</si>
  <si>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</si>
  <si>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</si>
  <si>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</si>
  <si>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</si>
  <si>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</si>
  <si>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</si>
  <si>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</si>
  <si>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</si>
  <si>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</si>
  <si>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</si>
  <si>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</si>
  <si>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</si>
  <si>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</si>
  <si>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</si>
  <si>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</si>
  <si>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</si>
  <si>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</si>
  <si>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</si>
  <si>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</si>
  <si>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</si>
  <si>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</si>
  <si>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</si>
  <si>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</si>
  <si>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</si>
  <si>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</si>
  <si>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</si>
  <si>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</si>
  <si>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</si>
  <si>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</si>
  <si>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</si>
  <si>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</si>
  <si>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</si>
  <si>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</si>
  <si>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</si>
  <si>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</si>
  <si>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</si>
  <si>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</si>
  <si>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</si>
  <si>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</si>
  <si>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</si>
  <si>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</si>
  <si>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</si>
  <si>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</si>
  <si>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</si>
  <si>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</si>
  <si>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</si>
  <si>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</si>
  <si>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</si>
  <si>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</si>
  <si>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</si>
  <si>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</si>
  <si>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</si>
  <si>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</si>
  <si>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</si>
  <si>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</si>
  <si>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</si>
  <si>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</si>
  <si>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</si>
  <si>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</si>
  <si>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</si>
  <si>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</si>
  <si>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</si>
  <si>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</si>
  <si>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</si>
  <si>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</si>
  <si>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</si>
  <si>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</si>
  <si>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</si>
  <si>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</si>
  <si>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</si>
  <si>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</si>
  <si>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</si>
  <si>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</si>
  <si>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</si>
  <si>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</si>
  <si>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</si>
  <si>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</si>
  <si>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</si>
  <si>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</si>
  <si>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</si>
  <si>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</si>
  <si>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</si>
  <si>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</si>
  <si>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</si>
  <si>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</si>
  <si>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</si>
  <si>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</si>
  <si>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</si>
  <si>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</si>
  <si>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</si>
  <si>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</si>
  <si>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</si>
  <si>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</si>
  <si>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</si>
  <si>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</si>
  <si>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</si>
  <si>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</si>
  <si>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</si>
  <si>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</si>
  <si>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</si>
  <si>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</si>
  <si>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</si>
  <si>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</si>
  <si>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</si>
  <si>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</si>
  <si>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</si>
  <si>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</si>
  <si>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</si>
  <si>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</si>
  <si>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</si>
  <si>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</si>
  <si>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</si>
  <si>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</si>
  <si>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</si>
  <si>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</si>
  <si>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</si>
  <si>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</si>
  <si>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</si>
  <si>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</si>
  <si>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</si>
  <si>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</si>
  <si>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</si>
  <si>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</si>
  <si>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</si>
  <si>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</si>
  <si>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</si>
  <si>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</si>
  <si>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</si>
  <si>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</si>
  <si>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</si>
  <si>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</si>
  <si>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</si>
  <si>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</si>
  <si>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</si>
  <si>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</si>
  <si>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</si>
  <si>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</si>
  <si>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</si>
  <si>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</si>
  <si>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</si>
  <si>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</si>
  <si>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</si>
  <si>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</si>
  <si>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</si>
  <si>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</si>
  <si>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</si>
  <si>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</si>
  <si>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</si>
  <si>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</si>
  <si>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</si>
  <si>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</si>
  <si>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</si>
  <si>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</si>
  <si>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</si>
  <si>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</si>
  <si>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</si>
  <si>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</si>
  <si>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</si>
  <si>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</si>
  <si>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</si>
  <si>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</si>
  <si>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</si>
  <si>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</si>
  <si>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</si>
  <si>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</si>
  <si>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</si>
  <si>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</si>
  <si>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</si>
  <si>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</si>
  <si>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</si>
  <si>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</si>
  <si>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</si>
  <si>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</si>
  <si>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</si>
  <si>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</si>
  <si>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</si>
  <si>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</si>
  <si>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</si>
  <si>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</si>
  <si>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</si>
  <si>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</si>
  <si>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</si>
  <si>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</si>
  <si>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</si>
  <si>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</si>
  <si>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</si>
  <si>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</si>
  <si>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</si>
  <si>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</si>
  <si>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</si>
  <si>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</si>
  <si>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</si>
  <si>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</si>
  <si>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</si>
  <si>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</si>
  <si>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</si>
  <si>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</si>
  <si>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</si>
  <si>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</si>
  <si>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</si>
  <si>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</si>
  <si>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</si>
  <si>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</si>
  <si>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</si>
  <si>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</si>
  <si>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</si>
  <si>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</si>
  <si>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</si>
  <si>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</si>
  <si>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</si>
  <si>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</si>
  <si>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</si>
  <si>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</si>
  <si>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</si>
  <si>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</si>
  <si>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</si>
  <si>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</si>
  <si>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</si>
  <si>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</si>
  <si>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</si>
  <si>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</si>
  <si>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</si>
  <si>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</si>
  <si>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</si>
  <si>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</si>
  <si>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</si>
  <si>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</si>
  <si>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</si>
  <si>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</si>
  <si>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</si>
  <si>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</si>
  <si>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</si>
  <si>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</si>
  <si>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</si>
  <si>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</si>
  <si>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</si>
  <si>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</si>
  <si>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</si>
  <si>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</si>
  <si>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</si>
  <si>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</si>
  <si>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</si>
  <si>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</si>
  <si>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</si>
  <si>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</si>
  <si>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</si>
  <si>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</si>
  <si>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</si>
  <si>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</si>
  <si>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</si>
  <si>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</si>
  <si>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</si>
  <si>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</si>
  <si>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</si>
  <si>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</si>
  <si>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</si>
  <si>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</si>
  <si>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</si>
  <si>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</si>
  <si>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</si>
  <si>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</si>
  <si>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</si>
  <si>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</si>
  <si>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</si>
  <si>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</si>
  <si>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</si>
  <si>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</si>
  <si>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</si>
  <si>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</si>
  <si>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</si>
  <si>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</si>
  <si>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</si>
  <si>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</si>
  <si>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</si>
  <si>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</si>
  <si>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</si>
  <si>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</si>
  <si>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</si>
  <si>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</si>
  <si>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</si>
  <si>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</si>
  <si>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</si>
  <si>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</si>
  <si>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</si>
  <si>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</si>
  <si>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</si>
  <si>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</si>
  <si>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</si>
  <si>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</si>
  <si>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</si>
  <si>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</si>
  <si>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</si>
  <si>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</si>
  <si>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</si>
  <si>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</si>
  <si>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</si>
  <si>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</si>
  <si>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</si>
  <si>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</si>
  <si>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</si>
  <si>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</si>
  <si>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</si>
  <si>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</si>
  <si>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</si>
  <si>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</si>
  <si>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</si>
  <si>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</si>
  <si>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</si>
  <si>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</si>
  <si>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</si>
  <si>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</si>
  <si>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</si>
  <si>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</si>
  <si>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</si>
  <si>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</si>
  <si>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</si>
  <si>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</si>
  <si>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</si>
  <si>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</si>
  <si>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</si>
  <si>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</si>
  <si>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</si>
  <si>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</si>
  <si>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</si>
  <si>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</si>
  <si>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</si>
  <si>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</si>
  <si>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</si>
  <si>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</si>
  <si>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</si>
  <si>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</si>
  <si>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</si>
  <si>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</si>
  <si>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</si>
  <si>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</si>
  <si>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</si>
  <si>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</si>
  <si>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</si>
  <si>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</si>
  <si>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</si>
  <si>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</si>
  <si>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</si>
  <si>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</si>
  <si>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</si>
  <si>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</si>
  <si>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</si>
  <si>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</si>
  <si>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</si>
  <si>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</si>
  <si>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</si>
  <si>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</si>
  <si>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</si>
  <si>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</si>
  <si>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</si>
  <si>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</si>
  <si>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</si>
  <si>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</si>
  <si>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</si>
  <si>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</si>
  <si>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</si>
  <si>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</si>
  <si>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</si>
  <si>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</si>
  <si>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</si>
  <si>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</si>
  <si>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</si>
  <si>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</si>
  <si>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</si>
  <si>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</si>
  <si>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</si>
  <si>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</si>
  <si>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</si>
  <si>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</si>
  <si>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</si>
  <si>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</si>
  <si>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</si>
  <si>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</si>
  <si>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</si>
  <si>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</si>
  <si>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</si>
  <si>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</si>
  <si>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</si>
  <si>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</si>
  <si>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</si>
  <si>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</si>
  <si>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</si>
  <si>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</si>
  <si>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</si>
  <si>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</si>
  <si>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</si>
  <si>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</si>
  <si>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</si>
  <si>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</si>
  <si>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</si>
  <si>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</si>
  <si>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</si>
  <si>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</si>
  <si>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</si>
  <si>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</si>
  <si>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</si>
  <si>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</si>
  <si>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</si>
  <si>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</si>
  <si>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</si>
  <si>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</si>
  <si>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</si>
  <si>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</si>
  <si>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</si>
  <si>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</si>
  <si>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</si>
  <si>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</si>
  <si>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</si>
  <si>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</si>
  <si>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</si>
  <si>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</si>
  <si>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</si>
  <si>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</si>
  <si>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</si>
  <si>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</si>
  <si>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</si>
  <si>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</si>
  <si>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</si>
  <si>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</si>
  <si>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</si>
  <si>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</si>
  <si>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</si>
  <si>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</si>
  <si>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</si>
  <si>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</si>
  <si>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</si>
  <si>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</si>
  <si>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</si>
  <si>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</si>
  <si>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</si>
  <si>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</si>
  <si>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</si>
  <si>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</si>
  <si>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</si>
  <si>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</si>
  <si>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</si>
  <si>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</si>
  <si>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</si>
  <si>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</si>
  <si>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</si>
  <si>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</si>
  <si>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</si>
  <si>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</si>
  <si>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</si>
  <si>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</si>
  <si>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</si>
  <si>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</si>
  <si>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</si>
  <si>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</si>
  <si>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</si>
  <si>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</si>
  <si>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</si>
  <si>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</si>
  <si>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</si>
  <si>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</si>
  <si>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</si>
  <si>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</si>
  <si>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</si>
  <si>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</si>
  <si>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</si>
  <si>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</si>
  <si>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</si>
  <si>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</si>
  <si>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</si>
  <si>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</si>
  <si>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</si>
  <si>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</si>
  <si>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</si>
  <si>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</si>
  <si>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</si>
  <si>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</si>
  <si>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</si>
  <si>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</si>
  <si>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</si>
  <si>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</si>
  <si>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</si>
  <si>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</si>
  <si>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</si>
  <si>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</si>
  <si>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</si>
  <si>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</si>
  <si>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</si>
  <si>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</si>
  <si>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</si>
  <si>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</si>
  <si>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</si>
  <si>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</si>
  <si>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</si>
  <si>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</si>
  <si>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</si>
  <si>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</si>
  <si>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</si>
  <si>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</si>
  <si>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</si>
  <si>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</si>
  <si>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</si>
  <si>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</si>
  <si>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</si>
  <si>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</si>
  <si>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</si>
  <si>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</si>
  <si>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</si>
  <si>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</si>
  <si>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</si>
  <si>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</si>
  <si>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</si>
  <si>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</si>
  <si>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</si>
  <si>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</si>
  <si>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</si>
  <si>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</si>
  <si>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</si>
  <si>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</si>
  <si>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</si>
  <si>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</si>
  <si>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</si>
  <si>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</si>
  <si>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</si>
  <si>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</si>
  <si>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</si>
  <si>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</si>
  <si>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</si>
  <si>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</si>
  <si>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</si>
  <si>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</si>
  <si>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</si>
  <si>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</si>
  <si>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</si>
  <si>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</si>
  <si>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</si>
  <si>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</si>
  <si>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</si>
  <si>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</si>
  <si>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</si>
  <si>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</si>
  <si>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</si>
  <si>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</si>
  <si>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</si>
  <si>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</si>
  <si>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</si>
  <si>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</si>
  <si>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</si>
  <si>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</si>
  <si>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</si>
  <si>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</si>
  <si>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</si>
  <si>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</si>
  <si>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</si>
  <si>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</si>
  <si>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</si>
  <si>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</si>
  <si>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</si>
  <si>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</si>
  <si>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</si>
  <si>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</si>
  <si>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</si>
  <si>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</si>
  <si>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</si>
  <si>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</si>
  <si>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</si>
  <si>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</si>
  <si>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</si>
  <si>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</si>
  <si>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</si>
  <si>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</si>
  <si>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</si>
  <si>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</si>
  <si>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</si>
  <si>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</si>
  <si>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</si>
  <si>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</si>
  <si>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</si>
  <si>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</si>
  <si>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</si>
  <si>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</si>
  <si>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</si>
  <si>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</si>
  <si>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</si>
  <si>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</si>
  <si>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</si>
  <si>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</si>
  <si>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</si>
  <si>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</si>
  <si>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</si>
  <si>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</si>
  <si>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</si>
  <si>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</si>
  <si>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</si>
  <si>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</si>
  <si>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</si>
  <si>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</si>
  <si>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</si>
  <si>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</si>
  <si>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</si>
  <si>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</si>
  <si>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</si>
  <si>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</si>
  <si>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</si>
  <si>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</si>
  <si>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</si>
  <si>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</si>
  <si>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</si>
  <si>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</si>
  <si>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</si>
  <si>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</si>
  <si>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</si>
  <si>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</si>
  <si>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</si>
  <si>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</si>
  <si>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</si>
  <si>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</si>
  <si>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</si>
  <si>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</si>
  <si>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</si>
  <si>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</si>
  <si>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</si>
  <si>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</si>
  <si>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</si>
  <si>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</si>
  <si>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</si>
  <si>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</si>
  <si>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</si>
  <si>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</si>
  <si>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</si>
  <si>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</si>
  <si>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</si>
  <si>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</si>
  <si>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</si>
  <si>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</si>
  <si>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</si>
  <si>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</si>
  <si>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</si>
  <si>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</si>
  <si>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</si>
  <si>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</si>
  <si>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</si>
  <si>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</si>
  <si>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</si>
  <si>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</si>
  <si>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</si>
  <si>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</si>
  <si>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</si>
  <si>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</si>
  <si>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</si>
  <si>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</si>
  <si>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</si>
  <si>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</si>
  <si>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</si>
  <si>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</si>
  <si>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</si>
  <si>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</si>
  <si>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</si>
  <si>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</si>
  <si>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</si>
  <si>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</si>
  <si>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</si>
  <si>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</si>
  <si>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</si>
  <si>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</si>
  <si>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</si>
  <si>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</si>
  <si>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</si>
  <si>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</si>
  <si>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</si>
  <si>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</si>
  <si>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</si>
  <si>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</si>
  <si>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</si>
  <si>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</si>
  <si>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</si>
  <si>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</si>
  <si>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</si>
  <si>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</si>
  <si>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</si>
  <si>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</si>
  <si>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</si>
  <si>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</si>
  <si>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</si>
  <si>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</si>
  <si>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</si>
  <si>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</si>
  <si>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</si>
  <si>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</si>
  <si>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</si>
  <si>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</si>
  <si>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</si>
  <si>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</si>
  <si>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</si>
  <si>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</si>
  <si>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</si>
  <si>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</si>
  <si>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</si>
  <si>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</si>
  <si>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</si>
  <si>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</si>
  <si>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</si>
  <si>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</si>
  <si>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</si>
  <si>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</si>
  <si>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</si>
  <si>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</si>
  <si>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</si>
  <si>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</si>
  <si>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</si>
  <si>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</si>
  <si>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</si>
  <si>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</si>
  <si>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</si>
  <si>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</si>
  <si>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</si>
  <si>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</si>
  <si>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</si>
  <si>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</si>
  <si>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</si>
  <si>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</si>
  <si>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</si>
  <si>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</si>
  <si>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</si>
  <si>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</si>
  <si>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</si>
  <si>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</si>
  <si>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</si>
  <si>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</si>
  <si>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</si>
  <si>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</si>
  <si>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</si>
  <si>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</si>
  <si>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</si>
  <si>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</si>
  <si>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</si>
  <si>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</si>
  <si>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</si>
  <si>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</si>
  <si>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</si>
  <si>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</si>
  <si>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</si>
  <si>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</si>
  <si>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</si>
  <si>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</si>
  <si>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</si>
  <si>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</si>
  <si>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</si>
  <si>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</si>
  <si>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</si>
  <si>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</si>
  <si>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</si>
  <si>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</si>
  <si>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</si>
  <si>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</si>
  <si>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</si>
  <si>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</si>
  <si>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</si>
  <si>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</si>
  <si>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</si>
  <si>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</si>
  <si>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</si>
  <si>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</si>
  <si>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</si>
  <si>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</si>
  <si>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</si>
  <si>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</si>
  <si>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</si>
  <si>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</si>
  <si>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</si>
  <si>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</si>
  <si>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</si>
  <si>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</si>
  <si>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</si>
  <si>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</si>
  <si>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</si>
  <si>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</si>
  <si>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</si>
  <si>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</si>
  <si>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</si>
  <si>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</si>
  <si>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</si>
  <si>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</si>
  <si>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</si>
  <si>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</si>
  <si>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</si>
  <si>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</si>
  <si>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</si>
  <si>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</si>
  <si>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</si>
  <si>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</si>
  <si>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</si>
  <si>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</si>
  <si>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</si>
  <si>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</si>
  <si>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</si>
  <si>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</si>
  <si>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</si>
  <si>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</si>
  <si>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</si>
  <si>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</si>
  <si>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</si>
  <si>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</si>
  <si>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</si>
  <si>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</si>
  <si>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</si>
  <si>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</si>
  <si>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</si>
  <si>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</si>
  <si>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</si>
  <si>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</si>
  <si>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</si>
  <si>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</si>
  <si>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</si>
  <si>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</si>
  <si>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</si>
  <si>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</si>
  <si>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</si>
  <si>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</si>
  <si>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</si>
  <si>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</si>
  <si>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</si>
  <si>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</si>
  <si>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</si>
  <si>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</si>
  <si>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</si>
  <si>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</si>
  <si>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</si>
  <si>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</si>
  <si>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</si>
  <si>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</si>
  <si>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</si>
  <si>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</si>
  <si>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</si>
  <si>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</si>
  <si>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</si>
  <si>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</si>
  <si>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</si>
  <si>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</si>
  <si>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</si>
  <si>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</si>
  <si>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</si>
  <si>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</si>
  <si>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</si>
  <si>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</si>
  <si>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</si>
  <si>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</si>
  <si>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</si>
  <si>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</si>
  <si>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</si>
  <si>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</si>
  <si>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</si>
  <si>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</si>
  <si>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</si>
  <si>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</si>
  <si>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</si>
  <si>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</si>
  <si>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</si>
  <si>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</si>
  <si>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</si>
  <si>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</si>
  <si>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</si>
  <si>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</si>
  <si>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</si>
  <si>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</si>
  <si>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</si>
  <si>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</si>
  <si>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</si>
  <si>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</si>
  <si>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</si>
  <si>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</si>
  <si>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</si>
  <si>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</si>
  <si>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</si>
  <si>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</si>
  <si>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</si>
  <si>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</si>
  <si>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</si>
  <si>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</si>
  <si>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</si>
  <si>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</si>
  <si>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</si>
  <si>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</si>
  <si>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</si>
  <si>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</si>
  <si>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</si>
  <si>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</si>
  <si>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</si>
  <si>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</si>
  <si>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</si>
  <si>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</si>
  <si>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</si>
  <si>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</si>
  <si>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</si>
  <si>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</si>
  <si>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</si>
  <si>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</si>
  <si>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</si>
  <si>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</si>
  <si>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</si>
  <si>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</si>
  <si>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</si>
  <si>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</si>
  <si>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</si>
  <si>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</si>
  <si>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</si>
  <si>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</si>
  <si>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</si>
  <si>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</si>
  <si>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</si>
  <si>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</si>
  <si>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</si>
  <si>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</si>
  <si>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</si>
  <si>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</si>
  <si>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</si>
  <si>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</si>
  <si>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</si>
  <si>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</si>
  <si>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</si>
  <si>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</si>
  <si>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</si>
  <si>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</si>
  <si>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</si>
  <si>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</si>
  <si>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</si>
  <si>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</si>
  <si>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</si>
  <si>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</si>
  <si>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</si>
  <si>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</si>
  <si>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</si>
  <si>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</si>
  <si>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</si>
  <si>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</si>
  <si>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</si>
  <si>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</si>
  <si>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</si>
  <si>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</si>
  <si>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</si>
  <si>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</si>
  <si>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</si>
  <si>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</si>
  <si>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</si>
  <si>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</si>
  <si>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</si>
  <si>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</si>
  <si>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</si>
  <si>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</si>
  <si>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</si>
  <si>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</si>
  <si>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</si>
  <si>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</si>
  <si>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</si>
  <si>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</si>
  <si>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</si>
  <si>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</si>
  <si>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</si>
  <si>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</si>
  <si>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</si>
  <si>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</si>
  <si>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</si>
  <si>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</si>
  <si>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</si>
  <si>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</si>
  <si>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</si>
  <si>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</si>
  <si>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</si>
  <si>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</si>
  <si>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</si>
  <si>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</si>
  <si>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</si>
  <si>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</si>
  <si>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</si>
  <si>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</si>
  <si>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</si>
  <si>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</si>
  <si>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</si>
  <si>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</si>
  <si>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</si>
  <si>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</si>
  <si>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</si>
  <si>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</si>
  <si>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</si>
  <si>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</si>
  <si>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</si>
  <si>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</si>
  <si>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</si>
  <si>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</si>
  <si>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</si>
  <si>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</si>
  <si>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</si>
  <si>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</si>
  <si>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</si>
  <si>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</si>
  <si>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</si>
  <si>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</si>
  <si>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</si>
  <si>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</si>
  <si>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</si>
  <si>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</si>
  <si>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</si>
  <si>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</si>
  <si>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</si>
  <si>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</si>
  <si>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</si>
  <si>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</si>
  <si>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</si>
  <si>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</si>
  <si>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</si>
  <si>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</si>
  <si>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</si>
  <si>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</si>
  <si>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</si>
  <si>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</si>
  <si>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</si>
  <si>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</si>
  <si>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</si>
  <si>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</si>
  <si>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</si>
  <si>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</si>
  <si>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</si>
  <si>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</si>
  <si>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</si>
  <si>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</si>
  <si>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</si>
  <si>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</si>
  <si>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</si>
  <si>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</si>
  <si>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</si>
  <si>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</si>
  <si>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</si>
  <si>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</si>
  <si>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</si>
  <si>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</si>
  <si>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</si>
  <si>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</si>
  <si>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</si>
  <si>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</si>
  <si>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</si>
  <si>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</si>
  <si>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</si>
  <si>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</si>
  <si>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</si>
  <si>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</si>
  <si>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</si>
  <si>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</si>
  <si>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</si>
  <si>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</si>
  <si>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</si>
  <si>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</si>
  <si>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</si>
  <si>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</si>
  <si>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</si>
  <si>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</si>
  <si>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</si>
  <si>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</si>
  <si>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</si>
  <si>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</si>
  <si>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</si>
  <si>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</si>
  <si>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</si>
  <si>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</si>
  <si>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</si>
  <si>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</si>
  <si>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</si>
  <si>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</si>
  <si>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</si>
  <si>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</si>
  <si>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</si>
  <si>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</si>
  <si>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</si>
  <si>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</si>
  <si>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</si>
  <si>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</si>
  <si>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</si>
  <si>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</si>
  <si>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</si>
  <si>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</si>
  <si>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</si>
  <si>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</si>
  <si>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</si>
  <si>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</si>
  <si>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</si>
  <si>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</si>
  <si>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</si>
  <si>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</si>
  <si>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</si>
  <si>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</si>
  <si>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</si>
  <si>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</si>
  <si>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</si>
  <si>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</si>
  <si>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</si>
  <si>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</si>
  <si>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</si>
  <si>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</si>
  <si>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</si>
  <si>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</si>
  <si>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</si>
  <si>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</si>
  <si>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</si>
  <si>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</si>
  <si>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</si>
  <si>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</si>
  <si>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</si>
  <si>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</si>
  <si>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</si>
  <si>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</si>
  <si>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</si>
  <si>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</si>
  <si>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</si>
  <si>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</si>
  <si>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</si>
  <si>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</si>
  <si>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</si>
  <si>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</si>
  <si>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</si>
  <si>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</si>
  <si>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</si>
  <si>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</si>
  <si>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</si>
  <si>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</si>
  <si>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</si>
  <si>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</si>
  <si>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</si>
  <si>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</si>
  <si>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</si>
  <si>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</si>
  <si>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</si>
  <si>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</si>
  <si>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</si>
  <si>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</si>
  <si>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</si>
  <si>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</si>
  <si>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</si>
  <si>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</si>
  <si>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</si>
  <si>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</si>
  <si>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</si>
  <si>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</si>
  <si>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</si>
  <si>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</si>
  <si>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</si>
  <si>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</si>
  <si>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</si>
  <si>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</si>
  <si>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</si>
  <si>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</si>
  <si>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</si>
  <si>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</si>
  <si>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</si>
  <si>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</si>
  <si>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</si>
  <si>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</si>
  <si>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</si>
  <si>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</si>
  <si>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</si>
  <si>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</si>
  <si>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</si>
  <si>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</si>
  <si>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</si>
  <si>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</si>
  <si>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</si>
  <si>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</si>
  <si>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</si>
  <si>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</si>
  <si>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</si>
  <si>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</si>
  <si>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</si>
  <si>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</si>
  <si>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</si>
  <si>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</si>
  <si>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</si>
  <si>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</si>
  <si>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</si>
  <si>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</si>
  <si>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</si>
  <si>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</si>
  <si>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</si>
  <si>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</si>
  <si>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</si>
  <si>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</si>
  <si>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</si>
  <si>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</si>
  <si>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</si>
  <si>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</si>
  <si>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</si>
  <si>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</si>
  <si>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</si>
  <si>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</si>
  <si>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</si>
  <si>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</si>
  <si>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</si>
  <si>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</si>
  <si>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</si>
  <si>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</si>
  <si>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</si>
  <si>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</si>
  <si>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</si>
  <si>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</si>
  <si>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</si>
  <si>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</si>
  <si>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</si>
  <si>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</si>
  <si>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</si>
  <si>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</si>
  <si>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</si>
  <si>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</si>
  <si>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</si>
  <si>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</si>
  <si>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</si>
  <si>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</si>
  <si>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</si>
  <si>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</si>
  <si>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</si>
  <si>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</si>
  <si>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</si>
  <si>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</si>
  <si>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</si>
  <si>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</si>
  <si>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</si>
  <si>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</si>
  <si>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</si>
  <si>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</si>
  <si>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</si>
  <si>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</si>
  <si>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</si>
  <si>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</si>
  <si>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</si>
  <si>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</si>
  <si>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</si>
  <si>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</si>
  <si>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</si>
  <si>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</si>
  <si>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</si>
  <si>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</si>
  <si>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</si>
  <si>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</si>
  <si>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</si>
  <si>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</si>
  <si>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</si>
  <si>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</si>
  <si>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</si>
  <si>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</si>
  <si>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</si>
  <si>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</si>
  <si>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</si>
  <si>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</si>
  <si>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</si>
  <si>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</si>
  <si>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</si>
  <si>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</si>
  <si>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</si>
  <si>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</si>
  <si>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</si>
  <si>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</si>
  <si>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</si>
  <si>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</si>
  <si>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</si>
  <si>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</si>
  <si>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</si>
  <si>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</si>
  <si>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</si>
  <si>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</si>
  <si>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</si>
  <si>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</si>
  <si>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</si>
  <si>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</si>
  <si>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</si>
  <si>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</si>
  <si>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</si>
  <si>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</si>
  <si>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</si>
  <si>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</si>
  <si>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</si>
  <si>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</si>
  <si>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</si>
  <si>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</si>
  <si>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</si>
  <si>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</si>
  <si>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</si>
  <si>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</si>
  <si>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</si>
  <si>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</si>
  <si>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</si>
  <si>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</si>
  <si>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</si>
  <si>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</si>
  <si>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</si>
  <si>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</si>
  <si>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</si>
  <si>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</si>
  <si>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</si>
  <si>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</si>
  <si>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</si>
  <si>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</si>
  <si>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</si>
  <si>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</si>
  <si>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</si>
  <si>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</si>
  <si>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</si>
  <si>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</si>
  <si>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</si>
  <si>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</si>
  <si>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</si>
  <si>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</si>
  <si>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</si>
  <si>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</si>
  <si>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</si>
  <si>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</si>
  <si>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</si>
  <si>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</si>
  <si>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</si>
  <si>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</si>
  <si>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</si>
  <si>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</si>
  <si>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</si>
  <si>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</si>
  <si>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</si>
  <si>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</si>
  <si>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</si>
  <si>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</si>
  <si>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</si>
  <si>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</si>
  <si>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</si>
  <si>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</si>
  <si>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</si>
  <si>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</si>
  <si>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</si>
  <si>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</si>
  <si>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</si>
  <si>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</si>
  <si>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</si>
  <si>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</si>
  <si>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</si>
  <si>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</si>
  <si>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</si>
  <si>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</si>
  <si>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</si>
  <si>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</si>
  <si>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</si>
  <si>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</si>
  <si>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</si>
  <si>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</si>
  <si>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</si>
  <si>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</si>
  <si>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</si>
  <si>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</si>
  <si>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</si>
  <si>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</si>
  <si>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</si>
  <si>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</si>
  <si>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</si>
  <si>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</si>
  <si>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</si>
  <si>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</si>
  <si>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</si>
  <si>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</si>
  <si>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</si>
  <si>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</si>
  <si>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</si>
  <si>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</si>
  <si>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</si>
  <si>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</si>
  <si>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</si>
  <si>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</si>
  <si>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</si>
  <si>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</si>
  <si>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</si>
  <si>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</si>
  <si>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</si>
  <si>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</si>
  <si>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</si>
  <si>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</si>
  <si>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</si>
  <si>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</si>
  <si>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</si>
  <si>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</si>
  <si>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</si>
  <si>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</si>
  <si>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</si>
  <si>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</si>
  <si>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</si>
  <si>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</si>
  <si>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</si>
  <si>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</si>
  <si>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</si>
  <si>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</si>
  <si>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</si>
  <si>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</si>
  <si>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</si>
  <si>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</si>
  <si>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</si>
  <si>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</si>
  <si>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</si>
  <si>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</si>
  <si>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</si>
  <si>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</si>
  <si>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</si>
  <si>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</si>
  <si>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</si>
  <si>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</si>
  <si>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</si>
  <si>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</si>
  <si>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</si>
  <si>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</si>
  <si>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</si>
  <si>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</si>
  <si>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</si>
  <si>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</si>
  <si>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</si>
  <si>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</si>
  <si>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</si>
  <si>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</si>
  <si>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</si>
  <si>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</si>
  <si>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</si>
  <si>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</si>
  <si>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</si>
  <si>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</si>
  <si>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</si>
  <si>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</si>
  <si>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</si>
  <si>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</si>
  <si>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</si>
  <si>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</si>
  <si>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</si>
  <si>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</si>
  <si>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</si>
  <si>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</si>
  <si>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</si>
  <si>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</si>
  <si>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</si>
  <si>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</si>
  <si>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</si>
  <si>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</si>
  <si>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</si>
  <si>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</si>
  <si>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</si>
  <si>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</si>
  <si>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</si>
  <si>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</si>
  <si>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</si>
  <si>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</si>
  <si>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</si>
  <si>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</si>
  <si>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</si>
  <si>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</si>
  <si>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</si>
  <si>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</si>
  <si>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</si>
  <si>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</si>
  <si>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</si>
  <si>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</si>
  <si>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</si>
  <si>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</si>
  <si>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</si>
  <si>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</si>
  <si>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</si>
  <si>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</si>
  <si>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</si>
  <si>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</si>
  <si>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</si>
  <si>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</si>
  <si>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</si>
  <si>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</si>
  <si>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</si>
  <si>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</si>
  <si>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</si>
  <si>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</si>
  <si>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</si>
  <si>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</si>
  <si>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</si>
  <si>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</si>
  <si>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</si>
  <si>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</si>
  <si>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</si>
  <si>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</si>
  <si>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</si>
  <si>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</si>
  <si>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</si>
  <si>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</si>
  <si>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</si>
  <si>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</si>
  <si>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</si>
  <si>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</si>
  <si>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</si>
  <si>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</si>
  <si>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</si>
  <si>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</si>
  <si>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</si>
  <si>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</si>
  <si>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</si>
  <si>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</si>
  <si>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</si>
  <si>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</si>
  <si>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</si>
  <si>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</si>
  <si>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</si>
  <si>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</si>
  <si>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</si>
  <si>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</si>
  <si>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</si>
  <si>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</si>
  <si>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</si>
  <si>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</si>
  <si>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</si>
  <si>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</si>
  <si>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</si>
  <si>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</si>
  <si>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</si>
  <si>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</si>
  <si>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</si>
  <si>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</si>
  <si>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</si>
  <si>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</si>
  <si>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</si>
  <si>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</si>
  <si>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</si>
  <si>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</si>
  <si>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</si>
  <si>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</si>
  <si>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</si>
  <si>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</si>
  <si>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</si>
  <si>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</si>
  <si>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</si>
  <si>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</si>
  <si>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</si>
  <si>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</si>
  <si>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</si>
  <si>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</si>
  <si>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</si>
  <si>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</si>
  <si>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</si>
  <si>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</si>
  <si>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</si>
  <si>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</si>
  <si>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</si>
  <si>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</si>
  <si>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</si>
  <si>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</si>
  <si>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</si>
  <si>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</si>
  <si>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</si>
  <si>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</si>
  <si>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</si>
  <si>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</si>
  <si>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</si>
  <si>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</si>
  <si>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</si>
  <si>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</si>
  <si>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</si>
  <si>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</si>
  <si>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</si>
  <si>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</si>
  <si>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</si>
  <si>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</si>
  <si>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</si>
  <si>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</si>
  <si>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</si>
  <si>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</si>
  <si>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</si>
  <si>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</si>
  <si>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</si>
  <si>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</si>
  <si>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</si>
  <si>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</si>
  <si>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</si>
  <si>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</si>
  <si>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</si>
  <si>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</si>
  <si>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</si>
  <si>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</si>
  <si>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</si>
  <si>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</si>
  <si>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</si>
  <si>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</si>
  <si>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</si>
  <si>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</si>
  <si>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</si>
  <si>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</si>
  <si>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</si>
  <si>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</si>
  <si>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</si>
  <si>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</si>
  <si>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</si>
  <si>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</si>
  <si>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</si>
  <si>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</si>
  <si>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</si>
  <si>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</si>
  <si>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</si>
  <si>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</si>
  <si>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</si>
  <si>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</si>
  <si>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</si>
  <si>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</si>
  <si>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</si>
  <si>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</si>
  <si>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</si>
  <si>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</si>
  <si>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</si>
  <si>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</si>
  <si>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</si>
  <si>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</si>
  <si>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</si>
  <si>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</si>
  <si>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</si>
  <si>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</si>
  <si>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</si>
  <si>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</si>
  <si>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</si>
  <si>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</si>
  <si>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</si>
  <si>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</si>
  <si>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</si>
  <si>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</si>
  <si>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</si>
  <si>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</si>
  <si>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</si>
  <si>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</si>
  <si>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</si>
  <si>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</si>
  <si>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</si>
  <si>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</si>
  <si>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</si>
  <si>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</si>
  <si>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</si>
  <si>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</si>
  <si>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</si>
  <si>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</si>
  <si>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</si>
  <si>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</si>
  <si>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</si>
  <si>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</si>
  <si>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</si>
  <si>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</si>
  <si>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</si>
  <si>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</si>
  <si>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</si>
  <si>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</si>
  <si>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</si>
  <si>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</si>
  <si>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</si>
  <si>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</si>
  <si>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</si>
  <si>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</si>
  <si>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</si>
  <si>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</si>
  <si>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</si>
  <si>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</si>
  <si>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</si>
  <si>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</si>
  <si>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</si>
  <si>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</si>
  <si>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</si>
  <si>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</si>
  <si>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</si>
  <si>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</si>
  <si>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</si>
  <si>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</si>
  <si>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</si>
  <si>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</si>
  <si>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</si>
  <si>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</si>
  <si>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</si>
  <si>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</si>
  <si>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</si>
  <si>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</si>
  <si>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</si>
  <si>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</si>
  <si>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</si>
  <si>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</si>
  <si>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</si>
  <si>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</si>
  <si>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</si>
  <si>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</si>
  <si>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</si>
  <si>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</si>
  <si>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</si>
  <si>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</si>
  <si>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</si>
  <si>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</si>
  <si>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</si>
  <si>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</si>
  <si>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</si>
  <si>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</si>
  <si>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</si>
  <si>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</si>
  <si>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</si>
  <si>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</si>
  <si>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</si>
  <si>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</si>
  <si>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</si>
  <si>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</si>
  <si>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</si>
  <si>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</si>
  <si>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</si>
  <si>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</si>
  <si>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</si>
  <si>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</si>
  <si>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</si>
  <si>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</si>
  <si>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</si>
  <si>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</si>
  <si>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</si>
  <si>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</si>
  <si>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</si>
  <si>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</si>
  <si>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</si>
  <si>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</si>
  <si>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</si>
  <si>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</si>
  <si>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</si>
  <si>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</si>
  <si>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</si>
  <si>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</si>
  <si>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</si>
  <si>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</si>
  <si>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</si>
  <si>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</si>
  <si>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</si>
  <si>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</si>
  <si>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</si>
  <si>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</si>
  <si>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</si>
  <si>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</si>
  <si>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</si>
  <si>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</si>
  <si>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</si>
  <si>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</si>
  <si>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</si>
  <si>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</si>
  <si>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</si>
  <si>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</si>
  <si>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</si>
  <si>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</si>
  <si>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</si>
  <si>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</si>
  <si>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</si>
  <si>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</si>
  <si>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</si>
  <si>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</si>
  <si>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</si>
  <si>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</si>
  <si>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</si>
  <si>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</si>
  <si>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</si>
  <si>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</si>
  <si>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</si>
  <si>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</si>
  <si>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</si>
  <si>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</si>
  <si>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</si>
  <si>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</si>
  <si>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</si>
  <si>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</si>
  <si>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</si>
  <si>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</si>
  <si>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</si>
  <si>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</si>
  <si>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</si>
  <si>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</si>
  <si>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</si>
  <si>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</si>
  <si>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</si>
  <si>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</si>
  <si>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</si>
  <si>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</si>
  <si>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</si>
  <si>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</si>
  <si>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</si>
  <si>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</si>
  <si>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</si>
  <si>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</si>
  <si>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</si>
  <si>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</si>
  <si>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</si>
  <si>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</si>
  <si>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</si>
  <si>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</si>
  <si>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</si>
  <si>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</si>
  <si>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</si>
  <si>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</si>
  <si>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</si>
  <si>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</si>
  <si>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</si>
  <si>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</si>
  <si>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</si>
  <si>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</si>
  <si>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</si>
  <si>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</si>
  <si>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</si>
  <si>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</si>
  <si>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</si>
  <si>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</si>
  <si>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</si>
  <si>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</si>
  <si>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</si>
  <si>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</si>
  <si>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</si>
  <si>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</si>
  <si>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</si>
  <si>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</si>
  <si>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</si>
  <si>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</si>
  <si>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</si>
  <si>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</si>
  <si>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</si>
  <si>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</si>
  <si>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</si>
  <si>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</si>
  <si>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</si>
  <si>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</si>
  <si>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</si>
  <si>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</si>
  <si>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</si>
  <si>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</si>
  <si>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</si>
  <si>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</si>
  <si>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</si>
  <si>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</si>
  <si>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</si>
  <si>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</si>
  <si>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</si>
  <si>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</si>
  <si>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</si>
  <si>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</si>
  <si>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</si>
  <si>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</si>
  <si>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</si>
  <si>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</si>
  <si>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</si>
  <si>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</si>
  <si>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</si>
  <si>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</si>
  <si>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</si>
  <si>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</si>
  <si>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</si>
  <si>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</si>
  <si>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</si>
  <si>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</si>
  <si>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</si>
  <si>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</si>
  <si>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</si>
  <si>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</si>
  <si>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</si>
  <si>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</si>
  <si>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</si>
  <si>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</si>
  <si>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</si>
  <si>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</si>
  <si>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</si>
  <si>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</si>
  <si>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</si>
  <si>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</si>
  <si>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</si>
  <si>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</si>
  <si>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</si>
  <si>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</si>
  <si>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</si>
  <si>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</si>
  <si>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</si>
  <si>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</si>
  <si>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</si>
  <si>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</si>
  <si>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</si>
  <si>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</si>
  <si>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</si>
  <si>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</si>
  <si>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</si>
  <si>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</si>
  <si>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</si>
  <si>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</si>
  <si>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</si>
  <si>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</si>
  <si>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</si>
  <si>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</si>
  <si>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</si>
  <si>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</si>
  <si>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</si>
  <si>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</si>
  <si>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</si>
  <si>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</si>
  <si>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</si>
  <si>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</si>
  <si>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</si>
  <si>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</si>
  <si>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</si>
  <si>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</si>
  <si>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</si>
  <si>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</si>
  <si>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</si>
  <si>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</si>
  <si>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</si>
  <si>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</si>
  <si>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</si>
  <si>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</si>
  <si>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</si>
  <si>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</si>
  <si>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</si>
  <si>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</si>
  <si>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</si>
  <si>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</si>
  <si>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</si>
  <si>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</si>
  <si>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</si>
  <si>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</si>
  <si>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</si>
  <si>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</si>
  <si>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</si>
  <si>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</si>
  <si>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</si>
  <si>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</si>
  <si>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</si>
  <si>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</si>
  <si>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</si>
  <si>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</si>
  <si>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</si>
  <si>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</si>
  <si>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</si>
  <si>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</si>
  <si>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</si>
  <si>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</si>
  <si>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</si>
  <si>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</si>
  <si>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</si>
  <si>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</si>
  <si>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</si>
  <si>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</si>
  <si>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</si>
  <si>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</si>
  <si>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</si>
  <si>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</si>
  <si>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</si>
  <si>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</si>
  <si>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</si>
  <si>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</si>
  <si>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</si>
  <si>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</si>
  <si>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</si>
  <si>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</si>
  <si>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</si>
  <si>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</si>
  <si>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</si>
  <si>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</si>
  <si>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</si>
  <si>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</si>
  <si>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</si>
  <si>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</si>
  <si>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</si>
  <si>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</si>
  <si>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</si>
  <si>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</si>
  <si>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</si>
  <si>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</si>
  <si>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</si>
  <si>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</si>
  <si>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</si>
  <si>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</si>
  <si>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</si>
  <si>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</si>
  <si>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</si>
  <si>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</si>
  <si>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</si>
  <si>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</si>
  <si>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</si>
  <si>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</si>
  <si>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</si>
  <si>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</si>
  <si>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</si>
  <si>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</si>
  <si>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</si>
  <si>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</si>
  <si>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</si>
  <si>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</si>
  <si>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</si>
  <si>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</si>
  <si>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</si>
  <si>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</si>
  <si>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</si>
  <si>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</si>
  <si>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</si>
  <si>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</si>
  <si>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</si>
  <si>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</si>
  <si>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</si>
  <si>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</si>
  <si>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</si>
  <si>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</si>
  <si>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</si>
  <si>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</si>
  <si>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</si>
  <si>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</si>
  <si>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</si>
  <si>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</si>
  <si>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</si>
  <si>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</si>
  <si>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</si>
  <si>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</si>
  <si>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</si>
  <si>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</si>
  <si>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</si>
  <si>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</si>
  <si>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</si>
  <si>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</si>
  <si>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</si>
  <si>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</si>
  <si>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</si>
  <si>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</si>
  <si>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</si>
  <si>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</si>
  <si>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</si>
  <si>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</si>
  <si>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</si>
  <si>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</si>
  <si>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</si>
  <si>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</si>
  <si>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</si>
  <si>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</si>
  <si>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</si>
  <si>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</si>
  <si>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</si>
  <si>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</si>
  <si>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</si>
  <si>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</si>
  <si>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</si>
  <si>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</si>
  <si>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</si>
  <si>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</si>
  <si>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</si>
  <si>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</si>
  <si>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</si>
  <si>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</si>
  <si>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</si>
  <si>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</si>
  <si>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</si>
  <si>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</si>
  <si>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</si>
  <si>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</si>
  <si>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</si>
  <si>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</si>
  <si>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</si>
  <si>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</si>
  <si>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</si>
  <si>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</si>
  <si>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</si>
  <si>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</si>
  <si>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</si>
  <si>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</si>
  <si>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</si>
  <si>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</si>
  <si>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</si>
  <si>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</si>
  <si>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</si>
  <si>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</si>
  <si>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</si>
  <si>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</si>
  <si>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</si>
  <si>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</si>
  <si>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</si>
  <si>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</si>
  <si>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</si>
  <si>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</si>
  <si>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</si>
  <si>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</si>
  <si>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</si>
  <si>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</si>
  <si>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</si>
  <si>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</si>
  <si>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</si>
  <si>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</si>
  <si>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</si>
  <si>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</si>
  <si>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</si>
  <si>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</si>
  <si>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</si>
  <si>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</si>
  <si>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</si>
  <si>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</si>
  <si>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</si>
  <si>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</si>
  <si>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</si>
  <si>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</si>
  <si>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</si>
  <si>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</si>
  <si>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</si>
  <si>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</si>
  <si>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</si>
  <si>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</si>
  <si>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</si>
  <si>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</si>
  <si>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</si>
  <si>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</si>
  <si>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</si>
  <si>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</si>
  <si>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</si>
  <si>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</si>
  <si>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</si>
  <si>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</si>
  <si>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</si>
  <si>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</si>
  <si>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</si>
  <si>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</si>
  <si>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</si>
  <si>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</si>
  <si>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</si>
  <si>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</si>
  <si>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</si>
  <si>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</si>
  <si>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</si>
  <si>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</si>
  <si>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</si>
  <si>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</si>
  <si>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</si>
  <si>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</si>
  <si>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</si>
  <si>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</si>
  <si>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</si>
  <si>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</si>
  <si>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</si>
  <si>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</si>
  <si>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</si>
  <si>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</si>
  <si>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</si>
  <si>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</si>
  <si>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</si>
  <si>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</si>
  <si>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</si>
  <si>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</si>
  <si>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</si>
  <si>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</si>
  <si>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</si>
  <si>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</si>
  <si>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</si>
  <si>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</si>
  <si>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</si>
  <si>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</si>
  <si>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</si>
  <si>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</si>
  <si>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</si>
  <si>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</si>
  <si>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</si>
  <si>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</si>
  <si>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</si>
  <si>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</si>
  <si>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</si>
  <si>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</si>
  <si>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</si>
  <si>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</si>
  <si>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</si>
  <si>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</si>
  <si>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</si>
  <si>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</si>
  <si>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</si>
  <si>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</si>
  <si>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</si>
  <si>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</si>
  <si>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</si>
  <si>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</si>
  <si>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</si>
  <si>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</si>
  <si>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</si>
  <si>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</si>
  <si>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</si>
  <si>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</si>
  <si>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</si>
  <si>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</si>
  <si>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</si>
  <si>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</si>
  <si>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</si>
  <si>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</si>
  <si>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</si>
  <si>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</si>
  <si>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</si>
  <si>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</si>
  <si>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</si>
  <si>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</si>
  <si>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</si>
  <si>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</si>
  <si>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</si>
  <si>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</si>
  <si>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</si>
  <si>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</si>
  <si>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</si>
  <si>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</si>
  <si>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</si>
  <si>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</si>
  <si>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</si>
  <si>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</si>
  <si>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</si>
  <si>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</si>
  <si>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</si>
  <si>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</si>
  <si>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</si>
  <si>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</si>
  <si>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</si>
  <si>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</si>
  <si>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</si>
  <si>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</si>
  <si>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</si>
  <si>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</si>
  <si>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</si>
  <si>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</si>
  <si>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</si>
  <si>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</si>
  <si>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</si>
  <si>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</si>
  <si>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</si>
  <si>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</si>
  <si>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</si>
  <si>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</si>
  <si>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</si>
  <si>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</si>
  <si>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</si>
  <si>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</si>
  <si>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</si>
  <si>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</si>
  <si>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</si>
  <si>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</si>
  <si>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</si>
  <si>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</si>
  <si>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</si>
  <si>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</si>
  <si>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</si>
  <si>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</si>
  <si>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</si>
  <si>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</si>
  <si>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</si>
  <si>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</si>
  <si>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</si>
  <si>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</si>
  <si>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</si>
  <si>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</si>
  <si>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</si>
  <si>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</si>
  <si>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</si>
  <si>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</si>
  <si>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</si>
  <si>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</si>
  <si>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</si>
  <si>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</si>
  <si>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</si>
  <si>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</si>
  <si>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</si>
  <si>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</si>
  <si>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</si>
  <si>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</si>
  <si>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</si>
  <si>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</si>
  <si>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</si>
  <si>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</si>
  <si>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</si>
  <si>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</si>
  <si>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</si>
  <si>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</si>
  <si>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</si>
  <si>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</si>
  <si>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</si>
  <si>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</si>
  <si>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</si>
  <si>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</si>
  <si>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</si>
  <si>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</si>
  <si>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</si>
  <si>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</si>
  <si>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</si>
  <si>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</si>
  <si>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</si>
  <si>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</si>
  <si>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</si>
  <si>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</si>
  <si>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</si>
  <si>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</si>
  <si>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</si>
  <si>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</si>
  <si>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</si>
  <si>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</si>
  <si>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</si>
  <si>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</si>
  <si>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</si>
  <si>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</si>
  <si>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</si>
  <si>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</si>
  <si>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</si>
  <si>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</si>
  <si>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</si>
  <si>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</si>
  <si>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</si>
  <si>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</si>
  <si>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</si>
  <si>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</si>
  <si>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</si>
  <si>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</si>
  <si>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</si>
  <si>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</si>
  <si>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</si>
  <si>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</si>
  <si>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</si>
  <si>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</si>
  <si>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</si>
  <si>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</si>
  <si>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</si>
  <si>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</si>
  <si>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</si>
  <si>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</si>
  <si>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</si>
  <si>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</si>
  <si>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</si>
  <si>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</si>
  <si>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</si>
  <si>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</si>
  <si>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</si>
  <si>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</si>
  <si>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</si>
  <si>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</si>
  <si>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</si>
  <si>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</si>
  <si>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</si>
  <si>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</si>
  <si>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</si>
  <si>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</si>
  <si>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</si>
  <si>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</si>
  <si>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</si>
  <si>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</si>
  <si>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</si>
  <si>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</si>
  <si>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</si>
  <si>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</si>
  <si>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</si>
  <si>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</si>
  <si>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</si>
  <si>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</si>
  <si>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</si>
  <si>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</si>
  <si>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</si>
  <si>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</si>
  <si>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</si>
  <si>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</si>
  <si>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</si>
  <si>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</si>
  <si>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</si>
  <si>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</si>
  <si>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</si>
  <si>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</si>
  <si>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</si>
  <si>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</si>
  <si>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</si>
  <si>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</si>
  <si>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</si>
  <si>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</si>
  <si>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</si>
  <si>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</si>
  <si>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</si>
  <si>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</si>
  <si>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</si>
  <si>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</si>
  <si>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</si>
  <si>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</si>
  <si>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</si>
  <si>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</si>
  <si>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</si>
  <si>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</si>
  <si>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</si>
  <si>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</si>
  <si>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</si>
  <si>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</si>
  <si>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</si>
  <si>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</si>
  <si>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</si>
  <si>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</si>
  <si>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</si>
  <si>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</si>
  <si>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</si>
  <si>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</si>
  <si>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</si>
  <si>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</si>
  <si>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</si>
  <si>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</si>
  <si>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</si>
  <si>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</si>
  <si>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</si>
  <si>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</si>
  <si>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</si>
  <si>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</si>
  <si>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</si>
  <si>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</si>
  <si>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</si>
  <si>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</si>
  <si>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</si>
  <si>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</si>
  <si>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</si>
  <si>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</si>
  <si>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</si>
  <si>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</si>
  <si>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</si>
  <si>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</si>
  <si>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</si>
  <si>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</si>
  <si>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</si>
  <si>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</si>
  <si>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</si>
  <si>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</si>
  <si>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</si>
  <si>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</si>
  <si>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</si>
  <si>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</si>
  <si>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</si>
  <si>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</si>
  <si>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</si>
  <si>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</si>
  <si>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</si>
  <si>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</si>
  <si>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</si>
  <si>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</si>
  <si>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</si>
  <si>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</si>
  <si>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</si>
  <si>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</si>
  <si>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</si>
  <si>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</si>
  <si>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</si>
  <si>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</si>
  <si>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</si>
  <si>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</si>
  <si>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</si>
  <si>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</si>
  <si>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</si>
  <si>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</si>
  <si>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</si>
  <si>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</si>
  <si>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</si>
  <si>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</si>
  <si>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</si>
  <si>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</si>
  <si>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</si>
  <si>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</si>
  <si>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</si>
  <si>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</si>
  <si>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</si>
  <si>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</si>
  <si>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</si>
  <si>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</si>
  <si>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</si>
  <si>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</si>
  <si>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</si>
  <si>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</si>
  <si>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</si>
  <si>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</si>
  <si>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</si>
  <si>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</si>
  <si>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</si>
  <si>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</si>
  <si>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</si>
  <si>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</si>
  <si>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</si>
  <si>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</si>
  <si>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</si>
  <si>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</si>
  <si>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</si>
  <si>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</si>
  <si>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</si>
  <si>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</si>
  <si>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</si>
  <si>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</si>
  <si>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</si>
  <si>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</si>
  <si>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</si>
  <si>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</si>
  <si>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</si>
  <si>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</si>
  <si>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</si>
  <si>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</si>
  <si>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</si>
  <si>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</si>
  <si>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</si>
  <si>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</si>
  <si>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</si>
  <si>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</si>
  <si>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</si>
  <si>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</si>
  <si>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</si>
  <si>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</si>
  <si>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</si>
  <si>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</si>
  <si>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</si>
  <si>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</si>
  <si>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</si>
  <si>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</si>
  <si>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</si>
  <si>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</si>
  <si>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</si>
  <si>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</si>
  <si>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</si>
  <si>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</si>
  <si>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</si>
  <si>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</si>
  <si>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</si>
  <si>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</si>
  <si>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</si>
  <si>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</si>
  <si>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</si>
  <si>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</si>
  <si>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</si>
  <si>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</si>
  <si>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</si>
  <si>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</si>
  <si>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</si>
  <si>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</si>
  <si>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</si>
  <si>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</si>
  <si>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</si>
  <si>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</si>
  <si>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</si>
  <si>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</si>
  <si>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</si>
  <si>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</si>
  <si>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</si>
  <si>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</si>
  <si>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</si>
  <si>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</si>
  <si>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</si>
  <si>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</si>
  <si>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</si>
  <si>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</si>
  <si>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</si>
  <si>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</si>
  <si>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</si>
  <si>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</si>
  <si>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</si>
  <si>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</si>
  <si>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</si>
  <si>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</si>
  <si>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</si>
  <si>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</si>
  <si>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</si>
  <si>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</si>
  <si>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</si>
  <si>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</si>
  <si>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</si>
  <si>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</si>
  <si>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</si>
  <si>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</si>
  <si>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</si>
  <si>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</si>
  <si>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</si>
  <si>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</si>
  <si>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</si>
  <si>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</si>
  <si>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</si>
  <si>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</si>
  <si>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</si>
  <si>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</si>
  <si>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</si>
  <si>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</si>
  <si>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</si>
  <si>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</si>
  <si>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</si>
  <si>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</si>
  <si>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</si>
  <si>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</si>
  <si>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</si>
  <si>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</si>
  <si>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</si>
  <si>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</si>
  <si>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</si>
  <si>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</si>
  <si>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</si>
  <si>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</si>
  <si>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</si>
  <si>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</si>
  <si>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</si>
  <si>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</si>
  <si>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</si>
  <si>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</si>
  <si>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</si>
  <si>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</si>
  <si>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</si>
  <si>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</si>
  <si>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</si>
  <si>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</si>
  <si>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</si>
  <si>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</si>
  <si>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</si>
  <si>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</si>
  <si>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</si>
  <si>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</si>
  <si>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</si>
  <si>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</si>
  <si>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</si>
  <si>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</si>
  <si>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</si>
  <si>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</si>
  <si>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</si>
  <si>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</si>
  <si>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</si>
  <si>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</si>
  <si>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</si>
  <si>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</si>
  <si>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</si>
  <si>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</si>
  <si>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</si>
  <si>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</si>
  <si>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</si>
  <si>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</si>
  <si>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</si>
  <si>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</si>
  <si>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</si>
  <si>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</si>
  <si>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</si>
  <si>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</si>
  <si>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</si>
  <si>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</si>
  <si>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</si>
  <si>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</si>
  <si>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</si>
  <si>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</si>
  <si>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</si>
  <si>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</si>
  <si>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</si>
  <si>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</si>
  <si>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</si>
  <si>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</si>
  <si>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</si>
  <si>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</si>
  <si>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</si>
  <si>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</si>
  <si>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</si>
  <si>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</si>
  <si>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</si>
  <si>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</si>
  <si>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</si>
  <si>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</si>
  <si>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</si>
  <si>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</si>
  <si>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</si>
  <si>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</si>
  <si>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</si>
  <si>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</si>
  <si>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</si>
  <si>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</si>
  <si>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</si>
  <si>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</si>
  <si>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</si>
  <si>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</si>
  <si>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</si>
  <si>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</si>
  <si>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</si>
  <si>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</si>
  <si>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</si>
  <si>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</si>
  <si>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</si>
  <si>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</si>
  <si>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</si>
  <si>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</si>
  <si>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</si>
  <si>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</si>
  <si>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</si>
  <si>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</si>
  <si>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</si>
  <si>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</si>
  <si>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</si>
  <si>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</si>
  <si>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</si>
  <si>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</si>
  <si>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</si>
  <si>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</si>
  <si>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</si>
  <si>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</si>
  <si>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</si>
  <si>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</si>
  <si>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</si>
  <si>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</si>
  <si>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</si>
  <si>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</si>
  <si>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</si>
  <si>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</si>
  <si>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</si>
  <si>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</si>
  <si>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</si>
  <si>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</si>
  <si>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</si>
  <si>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</si>
  <si>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</si>
  <si>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</si>
  <si>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</si>
  <si>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</si>
  <si>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</si>
  <si>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</si>
  <si>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</si>
  <si>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</si>
  <si>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</si>
  <si>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</si>
  <si>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</si>
  <si>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</si>
  <si>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</si>
  <si>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</si>
  <si>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</si>
  <si>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</si>
  <si>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</si>
  <si>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</si>
  <si>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</si>
  <si>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</si>
  <si>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</si>
  <si>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</si>
  <si>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</si>
  <si>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</si>
  <si>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</si>
  <si>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</si>
  <si>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</si>
  <si>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</si>
  <si>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</si>
  <si>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</si>
  <si>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</si>
  <si>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</si>
  <si>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</si>
  <si>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</si>
  <si>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</si>
  <si>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</si>
  <si>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</si>
  <si>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</si>
  <si>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</si>
  <si>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</si>
  <si>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</si>
  <si>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</si>
  <si>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</si>
  <si>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</si>
  <si>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</si>
  <si>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</si>
  <si>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</si>
  <si>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</si>
  <si>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</si>
  <si>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</si>
  <si>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</si>
  <si>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</si>
  <si>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</si>
  <si>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</si>
  <si>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</si>
  <si>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</si>
  <si>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</si>
  <si>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</si>
  <si>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</si>
  <si>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</si>
  <si>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</si>
  <si>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</si>
  <si>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</si>
  <si>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</si>
  <si>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</si>
  <si>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</si>
  <si>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</si>
  <si>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</si>
  <si>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</si>
  <si>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</si>
  <si>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</si>
  <si>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</si>
  <si>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</si>
  <si>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</si>
  <si>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</si>
  <si>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</si>
  <si>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</si>
  <si>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</si>
  <si>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</si>
  <si>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</si>
  <si>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</si>
  <si>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</si>
  <si>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</si>
  <si>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</si>
  <si>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</si>
  <si>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</si>
  <si>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</si>
  <si>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</si>
  <si>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</si>
  <si>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</si>
  <si>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</si>
  <si>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</si>
  <si>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</si>
  <si>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</si>
  <si>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</si>
  <si>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</si>
  <si>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</si>
  <si>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</si>
  <si>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</si>
  <si>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</si>
  <si>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</si>
  <si>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</si>
  <si>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</si>
  <si>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</si>
  <si>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</si>
  <si>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</si>
  <si>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</si>
  <si>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</si>
  <si>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</si>
  <si>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</si>
  <si>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</si>
  <si>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</si>
  <si>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</si>
  <si>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</si>
  <si>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</si>
  <si>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</si>
  <si>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</si>
  <si>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</si>
  <si>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</si>
  <si>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</si>
  <si>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</si>
  <si>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</si>
  <si>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</si>
  <si>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</si>
  <si>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</si>
  <si>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</si>
  <si>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</si>
  <si>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</si>
  <si>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</si>
  <si>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</si>
  <si>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</si>
  <si>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</si>
  <si>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</si>
  <si>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</si>
  <si>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</si>
  <si>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</si>
  <si>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</si>
  <si>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</si>
  <si>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</si>
  <si>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</si>
  <si>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</si>
  <si>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</si>
  <si>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</si>
  <si>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</si>
  <si>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</si>
  <si>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</si>
  <si>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</si>
  <si>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</si>
  <si>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</si>
  <si>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</si>
  <si>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</si>
  <si>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</si>
  <si>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</si>
  <si>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</si>
  <si>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</si>
  <si>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</si>
  <si>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</si>
  <si>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</si>
  <si>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</si>
  <si>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</si>
  <si>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</si>
  <si>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</si>
  <si>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</si>
  <si>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</si>
  <si>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</si>
  <si>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</si>
  <si>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</si>
  <si>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</si>
  <si>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</si>
  <si>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</si>
  <si>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</si>
  <si>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</si>
  <si>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</si>
  <si>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</si>
  <si>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</si>
  <si>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</si>
  <si>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</si>
  <si>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</si>
  <si>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</si>
  <si>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</si>
  <si>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</si>
  <si>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</si>
  <si>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</si>
  <si>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</si>
  <si>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</si>
  <si>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</si>
  <si>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</si>
  <si>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</si>
  <si>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</si>
  <si>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</si>
  <si>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</si>
  <si>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</si>
  <si>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</si>
  <si>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</si>
  <si>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</si>
  <si>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</si>
  <si>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</si>
  <si>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</si>
  <si>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</si>
  <si>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</si>
  <si>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</si>
  <si>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</si>
  <si>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</si>
  <si>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</si>
  <si>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</si>
  <si>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</si>
  <si>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</si>
  <si>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</si>
  <si>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</si>
  <si>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</si>
  <si>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</si>
  <si>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</si>
  <si>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</si>
  <si>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</si>
  <si>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</si>
  <si>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</si>
  <si>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</si>
  <si>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</si>
  <si>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</si>
  <si>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</si>
  <si>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</si>
  <si>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</si>
  <si>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</si>
  <si>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</si>
  <si>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</si>
  <si>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</si>
  <si>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</si>
  <si>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</si>
  <si>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</si>
  <si>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</si>
  <si>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</si>
  <si>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</si>
  <si>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</si>
  <si>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</si>
  <si>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</si>
  <si>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</si>
  <si>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</si>
  <si>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</si>
  <si>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</si>
  <si>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</si>
  <si>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</si>
  <si>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</si>
  <si>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</si>
  <si>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</si>
  <si>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</si>
  <si>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</si>
  <si>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</si>
  <si>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</si>
  <si>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</si>
  <si>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</si>
  <si>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</si>
  <si>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</si>
  <si>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</si>
  <si>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</si>
  <si>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</si>
  <si>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</si>
  <si>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</si>
  <si>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</si>
  <si>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</si>
  <si>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</si>
  <si>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</si>
  <si>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</si>
  <si>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</si>
  <si>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</si>
  <si>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</si>
  <si>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</si>
  <si>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</si>
  <si>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</si>
  <si>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</si>
  <si>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</si>
  <si>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</si>
  <si>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</si>
  <si>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</si>
  <si>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</si>
  <si>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</si>
  <si>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</si>
  <si>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</si>
  <si>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</si>
  <si>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</si>
  <si>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</si>
  <si>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</si>
  <si>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</si>
  <si>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</si>
  <si>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</si>
  <si>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</si>
  <si>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</si>
  <si>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</si>
  <si>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</si>
  <si>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</si>
  <si>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</si>
  <si>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</si>
  <si>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</si>
  <si>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</si>
  <si>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</si>
  <si>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</si>
  <si>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</si>
  <si>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</si>
  <si>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</si>
  <si>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</si>
  <si>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</si>
  <si>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</si>
  <si>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</si>
  <si>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</si>
  <si>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</si>
  <si>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</si>
  <si>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</si>
  <si>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</si>
  <si>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</si>
  <si>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</si>
  <si>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</si>
  <si>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</si>
  <si>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</si>
  <si>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</si>
  <si>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</si>
  <si>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</si>
  <si>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</si>
  <si>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</si>
  <si>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</si>
  <si>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</si>
  <si>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</si>
  <si>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</si>
  <si>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</si>
  <si>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</si>
  <si>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</si>
  <si>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</si>
  <si>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</si>
  <si>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</si>
  <si>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</si>
  <si>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</si>
  <si>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</si>
  <si>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</si>
  <si>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</si>
  <si>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</si>
  <si>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</si>
  <si>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</si>
  <si>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</si>
  <si>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</si>
  <si>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</si>
  <si>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</si>
  <si>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</si>
  <si>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</si>
  <si>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</si>
  <si>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</si>
  <si>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</si>
  <si>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</si>
  <si>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</si>
  <si>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</si>
  <si>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</si>
  <si>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</si>
  <si>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</si>
  <si>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</si>
  <si>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</si>
  <si>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</si>
  <si>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</si>
  <si>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</si>
  <si>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</si>
  <si>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</si>
  <si>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</si>
  <si>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</si>
  <si>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</si>
  <si>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</si>
  <si>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</si>
  <si>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</si>
  <si>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</si>
  <si>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</si>
  <si>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</si>
  <si>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</si>
  <si>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</si>
  <si>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</si>
  <si>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</si>
  <si>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</si>
  <si>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</si>
  <si>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</si>
  <si>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</si>
  <si>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</si>
  <si>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</si>
  <si>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</si>
  <si>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</si>
  <si>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</si>
  <si>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</si>
  <si>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</si>
  <si>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</si>
  <si>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</si>
  <si>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</si>
  <si>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</si>
  <si>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</si>
  <si>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</si>
  <si>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</si>
  <si>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</si>
  <si>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</si>
  <si>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</si>
  <si>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</si>
  <si>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</si>
  <si>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</si>
  <si>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</si>
  <si>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</si>
  <si>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</si>
  <si>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</si>
  <si>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</si>
  <si>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</si>
  <si>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</si>
  <si>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</si>
  <si>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</si>
  <si>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</si>
  <si>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</si>
  <si>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</si>
  <si>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</si>
  <si>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</si>
  <si>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</si>
  <si>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</si>
  <si>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</si>
  <si>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</si>
  <si>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</si>
  <si>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</si>
  <si>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</si>
  <si>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</si>
  <si>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</si>
  <si>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</si>
  <si>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</si>
  <si>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</si>
  <si>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</si>
  <si>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</si>
  <si>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</si>
  <si>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</si>
  <si>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</si>
  <si>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</si>
  <si>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</si>
  <si>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</si>
  <si>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</si>
  <si>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</si>
  <si>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</si>
  <si>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</si>
  <si>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</si>
  <si>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</si>
  <si>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</si>
  <si>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</si>
  <si>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</si>
  <si>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</si>
  <si>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</si>
  <si>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</si>
  <si>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</si>
  <si>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</si>
  <si>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</si>
  <si>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</si>
  <si>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</si>
  <si>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</si>
  <si>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</si>
  <si>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</si>
  <si>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</si>
  <si>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</si>
  <si>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</si>
  <si>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</si>
  <si>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</si>
  <si>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</si>
  <si>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</si>
  <si>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</si>
  <si>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</si>
  <si>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</si>
  <si>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</si>
  <si>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</si>
  <si>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</si>
  <si>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</si>
  <si>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</si>
  <si>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</si>
  <si>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</si>
  <si>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</si>
  <si>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</si>
  <si>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</si>
  <si>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</si>
  <si>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</si>
  <si>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</si>
  <si>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</si>
  <si>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</si>
  <si>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</si>
  <si>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</si>
  <si>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</si>
  <si>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</si>
  <si>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</si>
  <si>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</si>
  <si>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</si>
  <si>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</si>
  <si>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</si>
  <si>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</si>
  <si>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</si>
  <si>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</si>
  <si>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</si>
  <si>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</si>
  <si>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</si>
  <si>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</si>
  <si>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</si>
  <si>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</si>
  <si>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</si>
  <si>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</si>
  <si>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</si>
  <si>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</si>
  <si>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</si>
  <si>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</si>
  <si>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</si>
  <si>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</si>
  <si>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</si>
  <si>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</si>
  <si>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</si>
  <si>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</si>
  <si>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</si>
  <si>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</si>
  <si>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</si>
  <si>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</si>
  <si>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</si>
  <si>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</si>
  <si>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</si>
  <si>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</si>
  <si>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</si>
  <si>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</si>
  <si>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</si>
  <si>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</si>
  <si>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</si>
  <si>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</si>
  <si>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</si>
  <si>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</si>
  <si>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</si>
  <si>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</si>
  <si>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</si>
  <si>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</si>
  <si>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</si>
  <si>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</si>
  <si>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</si>
  <si>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</si>
  <si>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</si>
  <si>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</si>
  <si>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</si>
  <si>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</si>
  <si>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</si>
  <si>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</si>
  <si>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</si>
  <si>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</si>
  <si>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</si>
  <si>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</si>
  <si>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</si>
  <si>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</si>
  <si>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</si>
  <si>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</si>
  <si>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</si>
  <si>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</si>
  <si>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</si>
  <si>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</si>
  <si>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</si>
  <si>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</si>
  <si>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</si>
  <si>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</si>
  <si>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</si>
  <si>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</si>
  <si>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</si>
  <si>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</si>
  <si>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</si>
  <si>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</si>
  <si>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</si>
  <si>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</si>
  <si>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</si>
  <si>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</si>
  <si>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</si>
  <si>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</si>
  <si>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</si>
  <si>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</si>
  <si>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</si>
  <si>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</si>
  <si>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</si>
  <si>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</si>
  <si>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</si>
  <si>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</si>
  <si>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</si>
  <si>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</si>
  <si>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</si>
  <si>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</si>
  <si>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</si>
  <si>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</si>
  <si>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</si>
  <si>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</si>
  <si>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</si>
  <si>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</si>
  <si>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</si>
  <si>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</si>
  <si>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</si>
  <si>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</si>
  <si>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</si>
  <si>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</si>
  <si>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</si>
  <si>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</si>
  <si>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</si>
  <si>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</si>
  <si>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</si>
  <si>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</si>
  <si>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</si>
  <si>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</si>
  <si>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</si>
  <si>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</si>
  <si>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</si>
  <si>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</si>
  <si>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</si>
  <si>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</si>
  <si>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</si>
  <si>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</si>
  <si>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</si>
  <si>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</si>
  <si>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</si>
  <si>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</si>
  <si>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</si>
  <si>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</si>
  <si>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</si>
  <si>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</si>
  <si>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</si>
  <si>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</si>
  <si>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</si>
  <si>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</si>
  <si>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</si>
  <si>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</si>
  <si>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</si>
  <si>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</si>
  <si>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</si>
  <si>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</si>
  <si>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</si>
  <si>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</si>
  <si>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</si>
  <si>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</si>
  <si>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</si>
  <si>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</si>
  <si>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</si>
  <si>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</si>
  <si>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</si>
  <si>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</si>
  <si>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</si>
  <si>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</si>
  <si>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</si>
  <si>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</si>
  <si>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</si>
  <si>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</si>
  <si>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</si>
  <si>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</si>
  <si>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</si>
  <si>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</si>
  <si>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</si>
  <si>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</si>
  <si>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</si>
  <si>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</si>
  <si>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</si>
  <si>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</si>
  <si>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</si>
  <si>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</si>
  <si>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</si>
  <si>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</si>
  <si>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</si>
  <si>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</si>
  <si>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</si>
  <si>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</si>
  <si>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</si>
  <si>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</si>
  <si>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</si>
  <si>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</si>
  <si>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</si>
  <si>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</si>
  <si>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</si>
  <si>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</si>
  <si>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</si>
  <si>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</si>
  <si>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</si>
  <si>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</si>
  <si>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</si>
  <si>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</si>
  <si>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</si>
  <si>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</si>
  <si>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</si>
  <si>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</si>
  <si>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</si>
  <si>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</si>
  <si>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</si>
  <si>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</si>
  <si>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</si>
  <si>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</si>
  <si>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</si>
  <si>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</si>
  <si>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</si>
  <si>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</si>
  <si>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</si>
  <si>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</si>
  <si>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</si>
  <si>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</si>
  <si>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</si>
  <si>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</si>
  <si>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</si>
  <si>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</si>
  <si>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</si>
  <si>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</si>
  <si>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</si>
  <si>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</si>
  <si>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</si>
  <si>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</si>
  <si>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</si>
  <si>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</si>
  <si>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</si>
  <si>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</si>
  <si>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</si>
  <si>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</si>
  <si>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</si>
  <si>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</si>
  <si>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</si>
  <si>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</si>
  <si>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</si>
  <si>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</si>
  <si>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</si>
  <si>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</si>
  <si>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</si>
  <si>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</si>
  <si>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</si>
  <si>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</si>
  <si>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</si>
  <si>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</si>
  <si>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</si>
  <si>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</si>
  <si>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</si>
  <si>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</si>
  <si>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</si>
  <si>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</si>
  <si>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</si>
  <si>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</si>
  <si>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</si>
  <si>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</si>
  <si>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</si>
  <si>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</si>
  <si>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</si>
  <si>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</si>
  <si>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</si>
  <si>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</si>
  <si>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</si>
  <si>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</si>
  <si>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</si>
  <si>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</si>
  <si>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</si>
  <si>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</si>
  <si>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</si>
  <si>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</si>
  <si>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</si>
  <si>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</si>
  <si>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</si>
  <si>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</si>
  <si>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</si>
  <si>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</si>
  <si>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</si>
  <si>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</si>
  <si>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</si>
  <si>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</si>
  <si>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</si>
  <si>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</si>
  <si>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</si>
  <si>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</si>
  <si>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</si>
  <si>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</si>
  <si>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</si>
  <si>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</si>
  <si>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</si>
  <si>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</si>
  <si>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</si>
  <si>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</si>
  <si>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</si>
  <si>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</si>
  <si>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</si>
  <si>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</si>
  <si>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</si>
  <si>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</si>
  <si>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</si>
  <si>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</si>
  <si>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</si>
  <si>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</si>
  <si>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</si>
  <si>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</si>
  <si>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</si>
  <si>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</si>
  <si>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</si>
  <si>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</si>
  <si>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</si>
  <si>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</si>
  <si>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</si>
  <si>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</si>
  <si>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</si>
  <si>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</si>
  <si>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</si>
  <si>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</si>
  <si>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</si>
  <si>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</si>
  <si>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</si>
  <si>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</si>
  <si>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</si>
  <si>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</si>
  <si>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</si>
  <si>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</si>
  <si>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</si>
  <si>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</si>
  <si>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</si>
  <si>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</si>
  <si>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</si>
  <si>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</si>
  <si>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</si>
  <si>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</si>
  <si>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</si>
  <si>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</si>
  <si>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</si>
  <si>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</si>
  <si>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</si>
  <si>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</si>
  <si>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</si>
  <si>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</si>
  <si>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</si>
  <si>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</si>
  <si>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</si>
  <si>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</si>
  <si>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</si>
  <si>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</si>
  <si>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</si>
  <si>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</si>
  <si>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</si>
  <si>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</si>
  <si>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</si>
  <si>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</si>
  <si>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</si>
  <si>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</si>
  <si>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</si>
  <si>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</si>
  <si>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</si>
  <si>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</si>
  <si>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</si>
  <si>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</si>
  <si>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</si>
  <si>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</si>
  <si>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</si>
  <si>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</si>
  <si>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</si>
  <si>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</si>
  <si>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</si>
  <si>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</si>
  <si>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</si>
  <si>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</si>
  <si>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</si>
  <si>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</si>
  <si>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</si>
  <si>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</si>
  <si>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</si>
  <si>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</si>
  <si>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</si>
  <si>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</si>
  <si>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</si>
  <si>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</si>
  <si>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</si>
  <si>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</si>
  <si>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</si>
  <si>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</si>
  <si>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</si>
  <si>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</si>
  <si>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</si>
  <si>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</si>
  <si>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</si>
  <si>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</si>
  <si>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</si>
  <si>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</si>
  <si>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</si>
  <si>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</si>
  <si>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</si>
  <si>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</si>
  <si>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</si>
  <si>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</si>
  <si>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</si>
  <si>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</si>
  <si>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</si>
  <si>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</si>
  <si>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</si>
  <si>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</si>
  <si>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</si>
  <si>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</si>
  <si>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</si>
  <si>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</si>
  <si>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</si>
  <si>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</si>
  <si>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</si>
  <si>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</si>
  <si>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</si>
  <si>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</si>
  <si>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</si>
  <si>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</si>
  <si>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</si>
  <si>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</si>
  <si>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</si>
  <si>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</si>
  <si>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</si>
  <si>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</si>
  <si>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</si>
  <si>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</si>
  <si>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</si>
  <si>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</si>
  <si>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</si>
  <si>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</si>
  <si>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</si>
  <si>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</si>
  <si>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</si>
  <si>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</si>
  <si>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</si>
  <si>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</si>
  <si>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</si>
  <si>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</si>
  <si>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</si>
  <si>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</si>
  <si>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</si>
  <si>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</si>
  <si>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</si>
  <si>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</si>
  <si>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</si>
  <si>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</si>
  <si>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</si>
  <si>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</si>
  <si>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</si>
  <si>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</si>
  <si>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</si>
  <si>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</si>
  <si>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</si>
  <si>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</si>
  <si>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</si>
  <si>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</si>
  <si>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</si>
  <si>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</si>
  <si>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</si>
  <si>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</si>
  <si>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</si>
  <si>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</si>
  <si>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</si>
  <si>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</si>
  <si>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</si>
  <si>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</si>
  <si>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</si>
  <si>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</si>
  <si>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</si>
  <si>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</si>
  <si>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</si>
  <si>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</si>
  <si>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</si>
  <si>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</si>
  <si>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</si>
  <si>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</si>
  <si>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</si>
  <si>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</si>
  <si>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</si>
  <si>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</si>
  <si>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</si>
  <si>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</si>
  <si>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</si>
  <si>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</si>
  <si>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</si>
  <si>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</si>
  <si>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</si>
  <si>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</si>
  <si>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</si>
  <si>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</si>
  <si>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</si>
  <si>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</si>
  <si>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</si>
  <si>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</si>
  <si>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</si>
  <si>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</si>
  <si>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</si>
  <si>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</si>
  <si>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</si>
  <si>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</si>
  <si>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</si>
  <si>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</si>
  <si>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</si>
  <si>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</si>
  <si>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</si>
  <si>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</si>
  <si>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</si>
  <si>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</si>
  <si>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</si>
  <si>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</si>
  <si>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</si>
  <si>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</si>
  <si>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</si>
  <si>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</si>
  <si>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</si>
  <si>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</si>
  <si>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</si>
  <si>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</si>
  <si>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</si>
  <si>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</si>
  <si>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</si>
  <si>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</si>
  <si>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</si>
  <si>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</si>
  <si>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</si>
  <si>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</si>
  <si>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</si>
  <si>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</si>
  <si>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</si>
  <si>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</si>
  <si>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</si>
  <si>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</si>
  <si>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</si>
  <si>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</si>
  <si>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</si>
  <si>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</si>
  <si>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</si>
  <si>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</si>
  <si>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</si>
  <si>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</si>
  <si>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</si>
  <si>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</si>
  <si>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</si>
  <si>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</si>
  <si>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</si>
  <si>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</si>
  <si>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</si>
  <si>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</si>
  <si>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</si>
  <si>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</si>
  <si>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</si>
  <si>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</si>
  <si>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</si>
  <si>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</si>
  <si>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</si>
  <si>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</si>
  <si>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</si>
  <si>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</si>
  <si>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</si>
  <si>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</si>
  <si>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</si>
  <si>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</si>
  <si>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</si>
  <si>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</si>
  <si>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</si>
  <si>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</si>
  <si>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</si>
  <si>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</si>
  <si>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</si>
  <si>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</si>
  <si>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</si>
  <si>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</si>
  <si>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</si>
  <si>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</si>
  <si>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</si>
  <si>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</si>
  <si>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</si>
  <si>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</si>
  <si>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</si>
  <si>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</si>
  <si>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</si>
  <si>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</si>
  <si>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</si>
  <si>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</si>
  <si>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</si>
  <si>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</si>
  <si>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</si>
  <si>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</si>
  <si>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</si>
  <si>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</si>
  <si>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</si>
  <si>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</si>
  <si>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</si>
  <si>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</si>
  <si>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</si>
  <si>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</si>
  <si>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</si>
  <si>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</si>
  <si>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</si>
  <si>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</si>
  <si>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</si>
  <si>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</si>
  <si>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</si>
  <si>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</si>
  <si>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</si>
  <si>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</si>
  <si>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</si>
  <si>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</si>
  <si>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</si>
  <si>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</si>
  <si>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</si>
  <si>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</si>
  <si>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</si>
  <si>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</si>
  <si>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</si>
  <si>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</si>
  <si>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</si>
  <si>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</si>
  <si>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</si>
  <si>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</si>
  <si>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</si>
  <si>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</si>
  <si>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</si>
  <si>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</si>
  <si>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</si>
  <si>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</si>
  <si>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</si>
  <si>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</si>
  <si>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</si>
  <si>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</si>
  <si>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</si>
  <si>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</si>
  <si>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</si>
  <si>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</si>
  <si>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</si>
  <si>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</si>
  <si>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</si>
  <si>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</si>
  <si>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</si>
  <si>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</si>
  <si>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</si>
  <si>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</si>
  <si>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</si>
  <si>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</si>
  <si>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</si>
  <si>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</si>
  <si>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</si>
  <si>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</si>
  <si>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</si>
  <si>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</si>
  <si>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</si>
  <si>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</si>
  <si>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</si>
  <si>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</si>
  <si>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</si>
  <si>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</si>
  <si>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</si>
  <si>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</si>
  <si>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</si>
  <si>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</si>
  <si>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</si>
  <si>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</si>
  <si>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</si>
  <si>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</si>
  <si>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</si>
  <si>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</si>
  <si>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</si>
  <si>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</si>
  <si>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</si>
  <si>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</si>
  <si>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</si>
  <si>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</si>
  <si>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</si>
  <si>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</si>
  <si>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</si>
  <si>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</si>
  <si>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</si>
  <si>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</si>
  <si>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</si>
  <si>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</si>
  <si>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</si>
  <si>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</si>
  <si>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</si>
  <si>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</si>
  <si>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</si>
  <si>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</si>
  <si>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</si>
  <si>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</si>
  <si>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</si>
  <si>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</si>
  <si>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</si>
  <si>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</si>
  <si>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</si>
  <si>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</si>
  <si>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</si>
  <si>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</si>
  <si>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</si>
  <si>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</si>
  <si>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</si>
  <si>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</si>
  <si>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</si>
  <si>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</si>
  <si>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</si>
  <si>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</si>
  <si>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</si>
  <si>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</si>
  <si>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</si>
  <si>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</si>
  <si>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</si>
  <si>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</si>
  <si>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</si>
  <si>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</si>
  <si>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</si>
  <si>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</si>
  <si>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</si>
  <si>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</si>
  <si>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</si>
  <si>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</si>
  <si>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</si>
  <si>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</si>
  <si>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</si>
  <si>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</si>
  <si>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</si>
  <si>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</si>
  <si>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</si>
  <si>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</si>
  <si>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</si>
  <si>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</si>
  <si>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</si>
  <si>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</si>
  <si>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</si>
  <si>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</si>
  <si>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</si>
  <si>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</si>
  <si>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</si>
  <si>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</si>
  <si>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</si>
  <si>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</si>
  <si>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</si>
  <si>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</si>
  <si>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</si>
  <si>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</si>
  <si>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</si>
  <si>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</si>
  <si>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</si>
  <si>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</si>
  <si>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</si>
  <si>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</si>
  <si>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</si>
  <si>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</si>
  <si>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</si>
  <si>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</si>
  <si>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</si>
  <si>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</si>
  <si>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</si>
  <si>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</si>
  <si>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</si>
  <si>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</si>
  <si>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</si>
  <si>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</si>
  <si>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</si>
  <si>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</si>
  <si>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</si>
  <si>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</si>
  <si>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</si>
  <si>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</si>
  <si>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</si>
  <si>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</si>
  <si>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</si>
  <si>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</si>
  <si>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</si>
  <si>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</si>
  <si>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</si>
  <si>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</si>
  <si>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</si>
  <si>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</si>
  <si>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</si>
  <si>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</si>
  <si>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</si>
  <si>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</si>
  <si>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</si>
  <si>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</si>
  <si>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</si>
  <si>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</si>
  <si>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</si>
  <si>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</si>
  <si>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</si>
  <si>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</si>
  <si>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</si>
  <si>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</si>
  <si>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</si>
  <si>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</si>
  <si>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</si>
  <si>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</si>
  <si>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</si>
  <si>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</si>
  <si>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</si>
  <si>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</si>
  <si>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</si>
  <si>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</si>
  <si>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</si>
  <si>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</si>
  <si>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</si>
  <si>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</si>
  <si>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</si>
  <si>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</si>
  <si>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</si>
  <si>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</si>
  <si>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</si>
  <si>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</si>
  <si>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</si>
  <si>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</si>
  <si>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</si>
  <si>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</si>
  <si>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</si>
  <si>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</si>
  <si>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</si>
  <si>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</si>
  <si>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</si>
  <si>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</si>
  <si>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</si>
  <si>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</si>
  <si>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</si>
  <si>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</si>
  <si>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</si>
  <si>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</si>
  <si>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</si>
  <si>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</si>
  <si>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</si>
  <si>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</si>
  <si>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</si>
  <si>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</si>
  <si>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</si>
  <si>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</si>
  <si>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</si>
  <si>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</si>
  <si>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</si>
  <si>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</si>
  <si>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</si>
  <si>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</si>
  <si>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</si>
  <si>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</si>
  <si>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</si>
  <si>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</si>
  <si>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</si>
  <si>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</si>
  <si>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</si>
  <si>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</si>
  <si>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</si>
  <si>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</si>
  <si>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</si>
  <si>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</si>
  <si>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</si>
  <si>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</si>
  <si>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</si>
  <si>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</si>
  <si>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</si>
  <si>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</si>
  <si>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</si>
  <si>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</si>
  <si>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</si>
  <si>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</si>
  <si>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</si>
  <si>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</si>
  <si>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</si>
  <si>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</si>
  <si>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</si>
  <si>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</si>
  <si>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</si>
  <si>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</si>
  <si>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</si>
  <si>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</si>
  <si>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</si>
  <si>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</si>
  <si>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</si>
  <si>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</si>
  <si>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</si>
  <si>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</si>
  <si>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</si>
  <si>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</si>
  <si>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</si>
  <si>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</si>
  <si>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</si>
  <si>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</si>
  <si>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</si>
  <si>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</si>
  <si>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</si>
  <si>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</si>
  <si>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</si>
  <si>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</si>
  <si>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</si>
  <si>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</si>
  <si>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</si>
  <si>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</si>
  <si>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</si>
  <si>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</si>
  <si>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</si>
  <si>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</si>
  <si>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</si>
  <si>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</si>
  <si>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</si>
  <si>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</si>
  <si>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</si>
  <si>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</si>
  <si>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</si>
  <si>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</si>
  <si>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</si>
  <si>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</si>
  <si>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</si>
  <si>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</si>
  <si>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</si>
  <si>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</si>
  <si>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</si>
  <si>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</si>
  <si>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</si>
  <si>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</si>
  <si>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</si>
  <si>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</si>
  <si>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</si>
  <si>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</si>
  <si>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</si>
  <si>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</si>
  <si>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</si>
  <si>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</si>
  <si>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</si>
  <si>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</si>
  <si>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</si>
  <si>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</si>
  <si>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</si>
  <si>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</si>
  <si>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</si>
  <si>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</si>
  <si>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</si>
  <si>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</si>
  <si>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</si>
  <si>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</si>
  <si>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</si>
  <si>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</si>
  <si>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</si>
  <si>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</si>
  <si>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</si>
  <si>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</si>
  <si>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</si>
  <si>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</si>
  <si>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</si>
  <si>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</si>
  <si>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</si>
  <si>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</si>
  <si>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</si>
  <si>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</si>
  <si>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</si>
  <si>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</si>
  <si>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</si>
  <si>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</si>
  <si>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</si>
  <si>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</si>
  <si>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</si>
  <si>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</si>
  <si>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</si>
  <si>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</si>
  <si>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</si>
  <si>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</si>
  <si>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</si>
  <si>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</si>
  <si>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</si>
  <si>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</si>
  <si>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</si>
  <si>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</si>
  <si>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</si>
  <si>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</si>
  <si>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</si>
  <si>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</si>
  <si>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</si>
  <si>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</si>
  <si>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</si>
  <si>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</si>
  <si>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</si>
  <si>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</si>
  <si>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</si>
  <si>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</si>
  <si>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</si>
  <si>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</si>
  <si>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</si>
  <si>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</si>
  <si>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</si>
  <si>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</si>
  <si>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</si>
  <si>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</si>
  <si>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</si>
  <si>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</si>
  <si>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</si>
  <si>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</si>
  <si>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</si>
  <si>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</si>
  <si>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</si>
  <si>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</si>
  <si>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</si>
  <si>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</si>
  <si>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</si>
  <si>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</si>
  <si>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</si>
  <si>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</si>
  <si>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</si>
  <si>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</si>
  <si>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</si>
  <si>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</si>
  <si>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</si>
  <si>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</si>
  <si>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</si>
  <si>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</si>
  <si>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</si>
  <si>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</si>
  <si>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</si>
  <si>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</si>
  <si>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</si>
  <si>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</si>
  <si>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</si>
  <si>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</si>
  <si>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</si>
  <si>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</si>
  <si>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</si>
  <si>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</si>
  <si>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</si>
  <si>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</si>
  <si>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</si>
  <si>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</si>
  <si>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</si>
  <si>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</si>
  <si>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</si>
  <si>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</si>
  <si>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</si>
  <si>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</si>
  <si>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</si>
  <si>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</si>
  <si>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</si>
  <si>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</si>
  <si>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</si>
  <si>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</si>
  <si>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</si>
  <si>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</si>
  <si>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</si>
  <si>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</si>
  <si>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</si>
  <si>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</si>
  <si>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</si>
  <si>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</si>
  <si>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</si>
  <si>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</si>
  <si>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</si>
  <si>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</si>
  <si>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</si>
  <si>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</si>
  <si>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</si>
  <si>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</si>
  <si>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</si>
  <si>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</si>
  <si>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</si>
  <si>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</si>
  <si>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</si>
  <si>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</si>
  <si>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</si>
  <si>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</si>
  <si>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</si>
  <si>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</si>
  <si>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</si>
  <si>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</si>
  <si>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</si>
  <si>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</si>
  <si>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</si>
  <si>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</si>
  <si>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</si>
  <si>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</si>
  <si>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</si>
  <si>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</si>
  <si>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</si>
  <si>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</si>
  <si>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</si>
  <si>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</si>
  <si>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</si>
  <si>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</si>
  <si>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</si>
  <si>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</si>
  <si>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</si>
  <si>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</si>
  <si>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</si>
  <si>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</si>
  <si>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</si>
  <si>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</si>
  <si>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</si>
  <si>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</si>
  <si>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</si>
  <si>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</si>
  <si>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</si>
  <si>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</si>
  <si>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</si>
  <si>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</si>
  <si>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</si>
  <si>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</si>
  <si>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</si>
  <si>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</si>
  <si>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</si>
  <si>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</si>
  <si>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</si>
  <si>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</si>
  <si>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</si>
  <si>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</si>
  <si>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</si>
  <si>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</si>
  <si>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</si>
  <si>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</si>
  <si>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</si>
  <si>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</si>
  <si>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</si>
  <si>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</si>
  <si>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</si>
  <si>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</si>
  <si>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</si>
  <si>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</si>
  <si>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</si>
  <si>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</si>
  <si>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</si>
  <si>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</si>
  <si>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</si>
  <si>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</si>
  <si>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</si>
  <si>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</si>
  <si>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</si>
  <si>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</si>
  <si>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</si>
  <si>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</si>
  <si>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</si>
  <si>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</si>
  <si>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</si>
  <si>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</si>
  <si>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</si>
  <si>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</si>
  <si>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</si>
  <si>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</si>
  <si>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</si>
  <si>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</si>
  <si>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</si>
  <si>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</si>
  <si>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</si>
  <si>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</si>
  <si>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</si>
  <si>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</si>
  <si>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</si>
  <si>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</si>
  <si>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</si>
  <si>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</si>
  <si>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</si>
  <si>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</si>
  <si>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</si>
  <si>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</si>
  <si>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</si>
  <si>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</si>
  <si>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</si>
  <si>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</si>
  <si>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</si>
  <si>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</si>
  <si>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</si>
  <si>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</si>
  <si>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</si>
  <si>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</si>
  <si>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</si>
  <si>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</si>
  <si>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</si>
  <si>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</si>
  <si>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</si>
  <si>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</si>
  <si>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</si>
  <si>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</si>
  <si>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</si>
  <si>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</si>
  <si>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</si>
  <si>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</si>
  <si>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</si>
  <si>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</si>
  <si>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</si>
  <si>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</si>
  <si>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</si>
  <si>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</si>
  <si>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</si>
  <si>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</si>
  <si>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</si>
  <si>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</si>
  <si>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</si>
  <si>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</si>
  <si>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</si>
  <si>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</si>
  <si>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</si>
  <si>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</si>
  <si>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</si>
  <si>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</si>
  <si>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</si>
  <si>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</si>
  <si>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</si>
  <si>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</si>
  <si>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</si>
  <si>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</si>
  <si>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</si>
  <si>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</si>
  <si>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</si>
  <si>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</si>
  <si>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</si>
  <si>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</si>
  <si>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</si>
  <si>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</si>
  <si>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</si>
  <si>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</si>
  <si>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</si>
  <si>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</si>
  <si>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</si>
  <si>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</si>
  <si>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</si>
  <si>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</si>
  <si>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</si>
  <si>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</si>
  <si>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</si>
  <si>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</si>
  <si>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</si>
  <si>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</si>
  <si>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</si>
  <si>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</si>
  <si>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</si>
  <si>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</si>
  <si>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</si>
  <si>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</si>
  <si>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</si>
  <si>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</si>
  <si>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</si>
  <si>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</si>
  <si>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</si>
  <si>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</si>
  <si>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</si>
  <si>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</si>
  <si>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</si>
  <si>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</si>
  <si>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</si>
  <si>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</si>
  <si>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</si>
  <si>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</si>
  <si>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</si>
  <si>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</si>
  <si>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</si>
  <si>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</si>
  <si>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</si>
  <si>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</si>
  <si>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</si>
  <si>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</si>
  <si>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</si>
  <si>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</si>
  <si>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</si>
  <si>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</si>
  <si>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</si>
  <si>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</si>
  <si>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</si>
  <si>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</si>
  <si>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</si>
  <si>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</si>
  <si>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</si>
  <si>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</si>
  <si>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</si>
  <si>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</si>
  <si>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</si>
  <si>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</si>
  <si>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</si>
  <si>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</si>
  <si>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</si>
  <si>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</si>
  <si>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</si>
  <si>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</si>
  <si>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</si>
  <si>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</si>
  <si>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</si>
  <si>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</si>
  <si>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</si>
  <si>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</si>
  <si>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</si>
  <si>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</si>
  <si>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</si>
  <si>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</si>
  <si>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</si>
  <si>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</si>
  <si>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</si>
  <si>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</si>
  <si>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</si>
  <si>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</si>
  <si>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</si>
  <si>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</si>
  <si>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</si>
  <si>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</si>
  <si>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</si>
  <si>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</si>
  <si>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</si>
  <si>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</si>
  <si>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</si>
  <si>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</si>
  <si>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</si>
  <si>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</si>
  <si>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</si>
  <si>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</si>
  <si>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</si>
  <si>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</si>
  <si>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</si>
  <si>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</si>
  <si>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</si>
  <si>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</si>
  <si>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</si>
  <si>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</si>
  <si>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</si>
  <si>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</si>
  <si>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</si>
  <si>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</si>
  <si>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</si>
  <si>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</si>
  <si>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</si>
  <si>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</si>
  <si>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</si>
  <si>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</si>
  <si>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</si>
  <si>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</si>
  <si>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</si>
  <si>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</si>
  <si>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</si>
  <si>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</si>
  <si>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</si>
  <si>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</si>
  <si>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</si>
  <si>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</si>
  <si>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</si>
  <si>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</si>
  <si>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</si>
  <si>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</si>
  <si>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</si>
  <si>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</si>
  <si>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</si>
  <si>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</si>
  <si>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</si>
  <si>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</si>
  <si>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</si>
  <si>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</si>
  <si>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</si>
  <si>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</si>
  <si>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</si>
  <si>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</si>
  <si>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</si>
  <si>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</si>
  <si>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</si>
  <si>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</si>
  <si>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</si>
  <si>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</si>
  <si>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</si>
  <si>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</si>
  <si>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</si>
  <si>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</si>
  <si>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</si>
  <si>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</si>
  <si>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</si>
  <si>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</si>
  <si>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</si>
  <si>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</si>
  <si>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</si>
  <si>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</si>
  <si>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</si>
  <si>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</si>
  <si>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</si>
  <si>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</si>
  <si>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</si>
  <si>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</si>
  <si>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</si>
  <si>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</si>
  <si>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</si>
  <si>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</si>
  <si>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</si>
  <si>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</si>
  <si>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</si>
  <si>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</si>
  <si>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</si>
  <si>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</si>
  <si>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</si>
  <si>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</si>
  <si>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</si>
  <si>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</si>
  <si>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</si>
  <si>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</si>
  <si>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</si>
  <si>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</si>
  <si>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</si>
  <si>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</si>
  <si>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</si>
  <si>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</si>
  <si>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</si>
  <si>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</si>
  <si>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</si>
  <si>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</si>
  <si>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</si>
  <si>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</si>
  <si>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</si>
  <si>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</si>
  <si>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</si>
  <si>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</si>
  <si>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</si>
  <si>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</si>
  <si>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</si>
  <si>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</si>
  <si>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</si>
  <si>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</si>
  <si>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</si>
  <si>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</si>
  <si>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</si>
  <si>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</si>
  <si>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</si>
  <si>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</si>
  <si>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</si>
  <si>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</si>
  <si>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</si>
  <si>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</si>
  <si>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</si>
  <si>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</si>
  <si>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</si>
  <si>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</si>
  <si>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</si>
  <si>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</si>
  <si>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</si>
  <si>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</si>
  <si>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</si>
  <si>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</si>
  <si>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</si>
  <si>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</si>
  <si>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</si>
  <si>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</si>
  <si>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</si>
  <si>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</si>
  <si>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</si>
  <si>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</si>
  <si>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</si>
  <si>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</si>
  <si>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</si>
  <si>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</si>
  <si>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</si>
  <si>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</si>
  <si>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</si>
  <si>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</si>
  <si>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</si>
  <si>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</si>
  <si>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</si>
  <si>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</si>
  <si>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</si>
  <si>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</si>
  <si>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</si>
  <si>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</si>
  <si>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</si>
  <si>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</si>
  <si>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</si>
  <si>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</si>
  <si>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</si>
  <si>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</si>
  <si>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</si>
  <si>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</si>
  <si>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</si>
  <si>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</si>
  <si>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</si>
  <si>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</si>
  <si>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</si>
  <si>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</si>
  <si>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</si>
  <si>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</si>
  <si>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</si>
  <si>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</si>
  <si>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</si>
  <si>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</si>
  <si>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</si>
  <si>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</si>
  <si>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</si>
  <si>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</si>
  <si>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</si>
  <si>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</si>
  <si>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</si>
  <si>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</si>
  <si>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</si>
  <si>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</si>
  <si>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</si>
  <si>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</si>
  <si>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</si>
  <si>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</si>
  <si>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</si>
  <si>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</si>
  <si>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</si>
  <si>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</si>
  <si>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</si>
  <si>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</si>
  <si>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</si>
  <si>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</si>
  <si>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</si>
  <si>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</si>
  <si>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</si>
  <si>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</si>
  <si>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</si>
  <si>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</si>
  <si>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</si>
  <si>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</si>
  <si>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</si>
  <si>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</si>
  <si>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</si>
  <si>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</si>
  <si>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</si>
  <si>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</si>
  <si>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</si>
  <si>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</si>
  <si>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</si>
  <si>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</si>
  <si>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</si>
  <si>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</si>
  <si>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</si>
  <si>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</si>
  <si>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</si>
  <si>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</si>
  <si>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</si>
  <si>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</si>
  <si>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</si>
  <si>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</si>
  <si>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</si>
  <si>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</si>
  <si>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</si>
  <si>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</si>
  <si>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</si>
  <si>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</si>
  <si>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</si>
  <si>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</si>
  <si>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</si>
  <si>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</si>
  <si>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</si>
  <si>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</si>
  <si>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</si>
  <si>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</si>
  <si>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</si>
  <si>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</si>
  <si>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</si>
  <si>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</si>
  <si>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</si>
  <si>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</si>
  <si>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</si>
  <si>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</si>
  <si>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</si>
  <si>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</si>
  <si>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</si>
  <si>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</si>
  <si>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</si>
  <si>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</si>
  <si>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</si>
  <si>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</si>
  <si>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</si>
  <si>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</si>
  <si>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</si>
  <si>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</si>
  <si>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</si>
  <si>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</si>
  <si>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</si>
  <si>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</si>
  <si>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</si>
  <si>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</si>
  <si>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</si>
  <si>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</si>
  <si>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</si>
  <si>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</si>
  <si>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</si>
  <si>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</si>
  <si>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</si>
  <si>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</si>
  <si>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</si>
  <si>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</si>
  <si>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</si>
  <si>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</si>
  <si>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</si>
  <si>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</si>
  <si>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</si>
  <si>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</si>
  <si>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</si>
  <si>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</si>
  <si>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</si>
  <si>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</si>
  <si>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</si>
  <si>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</si>
  <si>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</si>
  <si>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</si>
  <si>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</si>
  <si>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</si>
  <si>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</si>
  <si>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</si>
  <si>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</si>
  <si>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</si>
  <si>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</si>
  <si>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</si>
  <si>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</si>
  <si>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</si>
  <si>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</si>
  <si>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</si>
  <si>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</si>
  <si>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</si>
  <si>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</si>
  <si>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</si>
  <si>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</si>
  <si>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</si>
  <si>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</si>
  <si>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</si>
  <si>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</si>
  <si>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</si>
  <si>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</si>
  <si>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</si>
  <si>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</si>
  <si>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</si>
  <si>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</si>
  <si>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</si>
  <si>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</si>
  <si>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</si>
  <si>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</si>
  <si>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</si>
  <si>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</si>
  <si>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</si>
  <si>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</si>
  <si>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</si>
  <si>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</si>
  <si>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</si>
  <si>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</si>
  <si>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</si>
  <si>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</si>
  <si>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</si>
  <si>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</si>
  <si>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</si>
  <si>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</si>
  <si>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</si>
  <si>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</si>
  <si>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</si>
  <si>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</si>
  <si>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</si>
  <si>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</si>
  <si>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</si>
  <si>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</si>
  <si>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</si>
  <si>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</si>
  <si>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</si>
  <si>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</si>
  <si>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</si>
  <si>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</si>
  <si>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</si>
  <si>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</si>
  <si>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</si>
  <si>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</si>
  <si>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</si>
  <si>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</si>
  <si>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</si>
  <si>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</si>
  <si>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</si>
  <si>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</si>
  <si>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</si>
  <si>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</si>
  <si>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</si>
  <si>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</si>
  <si>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</si>
  <si>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</si>
  <si>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</si>
  <si>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</si>
  <si>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</si>
  <si>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</si>
  <si>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</si>
  <si>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</si>
  <si>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</si>
  <si>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</si>
  <si>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</si>
  <si>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</si>
  <si>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</si>
  <si>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</si>
  <si>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</si>
  <si>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</si>
  <si>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</si>
  <si>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</si>
  <si>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</si>
  <si>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</si>
  <si>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</si>
  <si>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</si>
  <si>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</si>
  <si>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</si>
  <si>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</si>
  <si>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</si>
  <si>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</si>
  <si>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</si>
  <si>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</si>
  <si>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</si>
  <si>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</si>
  <si>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</si>
  <si>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</si>
  <si>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</si>
  <si>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</si>
  <si>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</si>
  <si>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</si>
  <si>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</si>
  <si>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</si>
  <si>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</si>
  <si>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</si>
  <si>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</si>
  <si>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</si>
  <si>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</si>
  <si>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</si>
  <si>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</si>
  <si>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</si>
  <si>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</si>
  <si>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</si>
  <si>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</si>
  <si>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</si>
  <si>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</si>
  <si>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</si>
  <si>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</si>
  <si>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</si>
  <si>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</si>
  <si>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</si>
  <si>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</si>
  <si>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</si>
  <si>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</si>
  <si>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</si>
  <si>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</si>
  <si>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</si>
  <si>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</si>
  <si>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</si>
  <si>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</si>
  <si>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</si>
  <si>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</si>
  <si>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</si>
  <si>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</si>
  <si>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</si>
  <si>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</si>
  <si>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</si>
  <si>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</si>
  <si>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</si>
  <si>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</si>
  <si>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</si>
  <si>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</si>
  <si>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</si>
  <si>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</si>
  <si>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</si>
  <si>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</si>
  <si>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</si>
  <si>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</si>
  <si>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</si>
  <si>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</si>
  <si>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</si>
  <si>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</si>
  <si>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</si>
  <si>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</si>
  <si>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</si>
  <si>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</si>
  <si>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</si>
  <si>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</si>
  <si>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</si>
  <si>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</si>
  <si>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</si>
  <si>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</si>
  <si>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</si>
  <si>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</si>
  <si>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</si>
  <si>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</si>
  <si>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</si>
  <si>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</si>
  <si>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</si>
  <si>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</si>
  <si>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</si>
  <si>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</si>
  <si>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</si>
  <si>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</si>
  <si>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</si>
  <si>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</si>
  <si>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</si>
  <si>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</si>
  <si>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</si>
  <si>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</si>
  <si>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</si>
  <si>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</si>
  <si>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</si>
  <si>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</si>
  <si>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</si>
  <si>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</si>
  <si>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</si>
  <si>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</si>
  <si>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</si>
  <si>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</si>
  <si>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</si>
  <si>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</si>
  <si>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</si>
  <si>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</si>
  <si>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</si>
  <si>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</si>
  <si>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</si>
  <si>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</si>
  <si>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</si>
  <si>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</si>
  <si>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</si>
  <si>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</si>
  <si>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</si>
  <si>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</si>
  <si>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</si>
  <si>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</si>
  <si>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</si>
  <si>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</si>
  <si>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</si>
  <si>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</si>
  <si>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</si>
  <si>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</si>
  <si>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</si>
  <si>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</si>
  <si>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</si>
  <si>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</si>
  <si>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</si>
  <si>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</si>
  <si>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</si>
  <si>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</si>
  <si>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</si>
  <si>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</si>
  <si>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</si>
  <si>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</si>
  <si>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</si>
  <si>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</si>
  <si>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</si>
  <si>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</si>
  <si>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</si>
  <si>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</si>
  <si>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</si>
  <si>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</si>
  <si>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</si>
  <si>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</si>
  <si>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</si>
  <si>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</si>
  <si>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</si>
  <si>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</si>
  <si>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</si>
  <si>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</si>
  <si>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</si>
  <si>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</si>
  <si>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</si>
  <si>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</si>
  <si>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</si>
  <si>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</si>
  <si>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</si>
  <si>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</si>
  <si>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</si>
  <si>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</si>
  <si>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</si>
  <si>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</si>
  <si>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</si>
  <si>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</si>
  <si>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</si>
  <si>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</si>
  <si>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</si>
  <si>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</si>
  <si>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</si>
  <si>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</si>
  <si>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</si>
  <si>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</si>
  <si>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</si>
  <si>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</si>
  <si>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</si>
  <si>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</si>
  <si>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</si>
  <si>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</si>
  <si>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</si>
  <si>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</si>
  <si>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</si>
  <si>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</si>
  <si>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</si>
  <si>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</si>
  <si>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</si>
  <si>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</si>
  <si>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</si>
  <si>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</si>
  <si>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</si>
  <si>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</si>
  <si>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</si>
  <si>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</si>
  <si>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</si>
  <si>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</si>
  <si>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</si>
  <si>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</si>
  <si>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</si>
  <si>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</si>
  <si>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</si>
  <si>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</si>
  <si>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</si>
  <si>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</si>
  <si>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</si>
  <si>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</si>
  <si>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</si>
  <si>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</si>
  <si>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</si>
  <si>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</si>
  <si>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</si>
  <si>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</si>
  <si>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</si>
  <si>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</si>
  <si>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</si>
  <si>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</si>
  <si>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</si>
  <si>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</si>
  <si>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</si>
  <si>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</si>
  <si>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</si>
  <si>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</si>
  <si>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</si>
  <si>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</si>
  <si>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</si>
  <si>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</si>
  <si>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</si>
  <si>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</si>
  <si>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</si>
  <si>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</si>
  <si>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</si>
  <si>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</si>
  <si>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</si>
  <si>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</si>
  <si>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</si>
  <si>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</si>
  <si>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</si>
  <si>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</si>
  <si>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</si>
  <si>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</si>
  <si>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</si>
  <si>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</si>
  <si>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</si>
  <si>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</si>
  <si>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</si>
  <si>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</si>
  <si>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</si>
  <si>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</si>
  <si>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</si>
  <si>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</si>
  <si>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</si>
  <si>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</si>
  <si>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</si>
  <si>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</si>
  <si>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</si>
  <si>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</si>
  <si>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</si>
  <si>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</si>
  <si>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</si>
  <si>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</si>
  <si>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</si>
  <si>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</si>
  <si>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</si>
  <si>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</si>
  <si>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</si>
  <si>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</si>
  <si>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</si>
  <si>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</si>
  <si>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</si>
  <si>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</si>
  <si>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</si>
  <si>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</si>
  <si>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</si>
  <si>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</si>
  <si>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</si>
  <si>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</si>
  <si>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</si>
  <si>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</si>
  <si>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</si>
  <si>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</si>
  <si>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</si>
  <si>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</si>
  <si>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</si>
  <si>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</si>
  <si>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</si>
  <si>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</si>
  <si>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</si>
  <si>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</si>
  <si>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</si>
  <si>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</si>
  <si>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</si>
  <si>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</si>
  <si>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</si>
  <si>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</si>
  <si>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</si>
  <si>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</si>
  <si>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</si>
  <si>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</si>
  <si>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</si>
  <si>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</si>
  <si>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</si>
  <si>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</si>
  <si>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</si>
  <si>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</si>
  <si>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</si>
  <si>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</si>
  <si>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</si>
  <si>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</si>
  <si>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</si>
  <si>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</si>
  <si>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</si>
  <si>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</si>
  <si>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</si>
  <si>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</si>
  <si>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</si>
  <si>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</si>
  <si>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</si>
  <si>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</si>
  <si>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</si>
  <si>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</si>
  <si>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</si>
  <si>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</si>
  <si>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</si>
  <si>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</si>
  <si>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</si>
  <si>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</si>
  <si>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</si>
  <si>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</si>
  <si>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</si>
  <si>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</si>
  <si>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</si>
  <si>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</si>
  <si>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</si>
  <si>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</si>
  <si>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</si>
  <si>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</si>
  <si>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</si>
  <si>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</si>
  <si>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</si>
  <si>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</si>
  <si>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</si>
  <si>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</si>
  <si>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</si>
  <si>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</si>
  <si>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</si>
  <si>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</si>
  <si>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</si>
  <si>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</si>
  <si>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</si>
  <si>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</si>
  <si>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</si>
  <si>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</si>
  <si>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</si>
  <si>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</si>
  <si>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</si>
  <si>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</si>
  <si>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</si>
  <si>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</si>
  <si>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</si>
  <si>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</si>
  <si>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</si>
  <si>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</si>
  <si>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</si>
  <si>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</si>
  <si>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</si>
  <si>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</si>
  <si>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</si>
  <si>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</si>
  <si>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</si>
  <si>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</si>
  <si>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</si>
  <si>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</si>
  <si>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</si>
  <si>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</si>
  <si>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</si>
  <si>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</si>
  <si>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</si>
  <si>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</si>
  <si>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</si>
  <si>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</si>
  <si>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</si>
  <si>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</si>
  <si>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</si>
  <si>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</si>
  <si>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</si>
  <si>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</si>
  <si>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</si>
  <si>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</si>
  <si>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</si>
  <si>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</si>
  <si>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</si>
  <si>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</si>
  <si>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</si>
  <si>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</si>
  <si>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</si>
  <si>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</si>
  <si>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</si>
  <si>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</si>
  <si>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</si>
  <si>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</si>
  <si>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</si>
  <si>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</si>
  <si>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</si>
  <si>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</si>
  <si>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</si>
  <si>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</si>
  <si>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</si>
  <si>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</si>
  <si>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</si>
  <si>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</si>
  <si>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</si>
  <si>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</si>
  <si>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</si>
  <si>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</si>
  <si>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</si>
  <si>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</si>
  <si>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</si>
  <si>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</si>
  <si>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</si>
  <si>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</si>
  <si>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</si>
  <si>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</si>
  <si>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</si>
  <si>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</si>
  <si>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</si>
  <si>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</si>
  <si>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</si>
  <si>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</si>
  <si>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</si>
  <si>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</si>
  <si>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</si>
  <si>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</si>
  <si>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</si>
  <si>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</si>
  <si>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</si>
  <si>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</si>
  <si>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</si>
  <si>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</si>
  <si>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</si>
  <si>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</si>
  <si>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</si>
  <si>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</si>
  <si>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</si>
  <si>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</si>
  <si>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</si>
  <si>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</si>
  <si>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</si>
  <si>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</si>
  <si>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</si>
  <si>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</si>
  <si>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</si>
  <si>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</si>
  <si>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</si>
  <si>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</si>
  <si>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</si>
  <si>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</si>
  <si>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</si>
  <si>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</si>
  <si>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</si>
  <si>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</si>
  <si>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</si>
  <si>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</si>
  <si>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</si>
  <si>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</si>
  <si>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</si>
  <si>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</si>
  <si>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</si>
  <si>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</si>
  <si>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</si>
  <si>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</si>
  <si>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</si>
  <si>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</si>
  <si>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</si>
  <si>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</si>
  <si>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</si>
  <si>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</si>
  <si>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</si>
  <si>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</si>
  <si>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</si>
  <si>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</si>
  <si>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</si>
  <si>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</si>
  <si>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</si>
  <si>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</si>
  <si>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</si>
  <si>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</si>
  <si>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</si>
  <si>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</si>
  <si>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</si>
  <si>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</si>
  <si>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</si>
  <si>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</si>
  <si>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</si>
  <si>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</si>
  <si>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</si>
  <si>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</si>
  <si>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</si>
  <si>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</si>
  <si>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</si>
  <si>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</si>
  <si>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</si>
  <si>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</si>
  <si>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</si>
  <si>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</si>
  <si>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</si>
  <si>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</si>
  <si>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</si>
  <si>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</si>
  <si>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</si>
  <si>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</si>
  <si>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</si>
  <si>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</si>
  <si>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</si>
  <si>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</si>
  <si>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</si>
  <si>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</si>
  <si>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</si>
  <si>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</si>
  <si>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</si>
  <si>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</si>
  <si>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</si>
  <si>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</si>
  <si>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</si>
  <si>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</si>
  <si>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</si>
  <si>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</si>
  <si>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</si>
  <si>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</si>
  <si>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</si>
  <si>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</si>
  <si>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</si>
  <si>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</si>
  <si>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</si>
  <si>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</si>
  <si>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</si>
  <si>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</si>
  <si>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</si>
  <si>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</si>
  <si>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</si>
  <si>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</si>
  <si>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</si>
  <si>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</si>
  <si>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</si>
  <si>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</si>
  <si>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</si>
  <si>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</si>
  <si>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</si>
  <si>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</si>
  <si>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</si>
  <si>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</si>
  <si>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</si>
  <si>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</si>
  <si>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</si>
  <si>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</si>
  <si>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</si>
  <si>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</si>
  <si>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</si>
  <si>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</si>
  <si>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</si>
  <si>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</si>
  <si>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</si>
  <si>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</si>
  <si>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</si>
  <si>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</si>
  <si>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</si>
  <si>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</si>
  <si>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</si>
  <si>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</si>
  <si>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</si>
  <si>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</si>
  <si>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</si>
  <si>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</si>
  <si>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</si>
  <si>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</si>
  <si>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</si>
  <si>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</si>
  <si>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</si>
  <si>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</si>
  <si>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</si>
  <si>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</si>
  <si>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</si>
  <si>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</si>
  <si>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</si>
  <si>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</si>
  <si>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</si>
  <si>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</si>
  <si>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</si>
  <si>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</si>
  <si>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</si>
  <si>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</si>
  <si>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</si>
  <si>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</si>
  <si>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</si>
  <si>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</si>
  <si>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</si>
  <si>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</si>
  <si>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</si>
  <si>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</si>
  <si>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</si>
  <si>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</si>
  <si>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</si>
  <si>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</si>
  <si>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</si>
  <si>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</si>
  <si>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</si>
  <si>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</si>
  <si>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</si>
  <si>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</si>
  <si>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</si>
  <si>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</si>
  <si>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</si>
  <si>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</si>
  <si>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</si>
  <si>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</si>
  <si>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</si>
  <si>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</si>
  <si>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</si>
  <si>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</si>
  <si>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</si>
  <si>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</si>
  <si>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</si>
  <si>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</si>
  <si>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</si>
  <si>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</si>
  <si>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</si>
  <si>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</si>
  <si>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</si>
  <si>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</si>
  <si>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</si>
  <si>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</si>
  <si>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</si>
  <si>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</si>
  <si>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</si>
  <si>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</si>
  <si>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</si>
  <si>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</si>
  <si>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</si>
  <si>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</si>
  <si>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</si>
  <si>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</si>
  <si>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</si>
  <si>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</si>
  <si>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</si>
  <si>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</si>
  <si>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</si>
  <si>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</si>
  <si>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</si>
  <si>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</si>
  <si>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</si>
  <si>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</si>
  <si>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</si>
  <si>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</si>
  <si>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</si>
  <si>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</si>
  <si>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</si>
  <si>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</si>
  <si>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</si>
  <si>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</si>
  <si>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</si>
  <si>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</si>
  <si>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</si>
  <si>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</si>
  <si>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</si>
  <si>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</si>
  <si>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</si>
  <si>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</si>
  <si>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</si>
  <si>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</si>
  <si>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</si>
  <si>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</si>
  <si>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</si>
  <si>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</si>
  <si>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</si>
  <si>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</si>
  <si>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</si>
  <si>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</si>
  <si>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</si>
  <si>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</si>
  <si>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</si>
  <si>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</si>
  <si>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</si>
  <si>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</si>
  <si>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</si>
  <si>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</si>
  <si>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</si>
  <si>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</si>
  <si>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</si>
  <si>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</si>
  <si>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</si>
  <si>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</si>
  <si>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</si>
  <si>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</si>
  <si>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</si>
  <si>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</si>
  <si>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</si>
  <si>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</si>
  <si>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</si>
  <si>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</si>
  <si>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</si>
  <si>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</si>
  <si>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</si>
  <si>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</si>
  <si>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</si>
  <si>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</si>
  <si>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</si>
  <si>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</si>
  <si>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</si>
  <si>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</si>
  <si>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</si>
  <si>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</si>
  <si>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</si>
  <si>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</si>
  <si>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</si>
  <si>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</si>
  <si>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</si>
  <si>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</si>
  <si>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</si>
  <si>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</si>
  <si>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</si>
  <si>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</si>
  <si>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</si>
  <si>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</si>
  <si>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</si>
  <si>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</si>
  <si>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</si>
  <si>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</si>
  <si>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</si>
  <si>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</si>
  <si>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</si>
  <si>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</si>
  <si>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</si>
  <si>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</si>
  <si>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</si>
  <si>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</si>
  <si>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</si>
  <si>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</si>
  <si>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</si>
  <si>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</si>
  <si>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</si>
  <si>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</si>
  <si>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</si>
  <si>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</si>
  <si>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</si>
  <si>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</si>
  <si>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</si>
  <si>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</si>
  <si>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</si>
  <si>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</si>
  <si>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</si>
  <si>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</si>
  <si>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</si>
  <si>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</si>
  <si>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</si>
  <si>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</si>
  <si>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</si>
  <si>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</si>
  <si>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</si>
  <si>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</si>
  <si>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</si>
  <si>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</si>
  <si>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</si>
  <si>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</si>
  <si>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</si>
  <si>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</si>
  <si>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</si>
  <si>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</si>
  <si>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</si>
  <si>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</si>
  <si>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</si>
  <si>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</si>
  <si>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</si>
  <si>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</si>
  <si>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</si>
  <si>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</si>
  <si>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</si>
  <si>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</si>
  <si>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</si>
  <si>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</si>
  <si>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</si>
  <si>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</si>
  <si>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</si>
  <si>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</si>
  <si>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</si>
  <si>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</si>
  <si>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</si>
  <si>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</si>
  <si>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</si>
  <si>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</si>
  <si>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</si>
  <si>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</si>
  <si>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</si>
  <si>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</si>
  <si>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</si>
  <si>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</si>
  <si>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</si>
  <si>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</si>
  <si>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</si>
  <si>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</si>
  <si>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</si>
  <si>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</si>
  <si>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</si>
  <si>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</si>
  <si>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</si>
  <si>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</si>
  <si>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</si>
  <si>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</si>
  <si>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</si>
  <si>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</si>
  <si>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</si>
  <si>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</si>
  <si>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</si>
  <si>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</si>
  <si>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</si>
  <si>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</si>
  <si>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</si>
  <si>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</si>
  <si>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</si>
  <si>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</si>
  <si>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</si>
  <si>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</si>
  <si>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</si>
  <si>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</si>
  <si>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</si>
  <si>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</si>
  <si>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</si>
  <si>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</si>
  <si>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</si>
  <si>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</si>
  <si>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</si>
  <si>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</si>
  <si>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</si>
  <si>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</si>
  <si>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</si>
  <si>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</si>
  <si>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</si>
  <si>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</si>
  <si>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</si>
  <si>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</si>
  <si>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</si>
  <si>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</si>
  <si>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</si>
  <si>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</si>
  <si>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</si>
  <si>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</si>
  <si>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</si>
  <si>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</si>
  <si>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</si>
  <si>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</si>
  <si>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</si>
  <si>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</si>
  <si>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</si>
  <si>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</si>
  <si>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</si>
  <si>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</si>
  <si>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</si>
  <si>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</si>
  <si>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</si>
  <si>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</si>
  <si>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</si>
  <si>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</si>
  <si>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</si>
  <si>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</si>
  <si>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</si>
  <si>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</si>
  <si>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</si>
  <si>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</si>
  <si>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</si>
  <si>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</si>
  <si>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</si>
  <si>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</si>
  <si>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</si>
  <si>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</si>
  <si>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</si>
  <si>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</si>
  <si>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</si>
  <si>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</si>
  <si>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</si>
  <si>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</si>
  <si>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</si>
  <si>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</si>
  <si>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</si>
  <si>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</si>
  <si>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</si>
  <si>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</si>
  <si>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</si>
  <si>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</si>
  <si>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</si>
  <si>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</si>
  <si>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</si>
  <si>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</si>
  <si>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</si>
  <si>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</si>
  <si>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</si>
  <si>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</si>
  <si>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</si>
  <si>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</si>
  <si>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</si>
  <si>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</si>
  <si>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</si>
  <si>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</si>
  <si>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</si>
  <si>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</si>
  <si>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</si>
  <si>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</si>
  <si>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</si>
  <si>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</si>
  <si>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</si>
  <si>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</si>
  <si>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</si>
  <si>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</si>
  <si>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</si>
  <si>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</si>
  <si>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</si>
  <si>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</si>
  <si>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</si>
  <si>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</si>
  <si>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</si>
  <si>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</si>
  <si>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</si>
  <si>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</si>
  <si>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</si>
  <si>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</si>
  <si>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</si>
  <si>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</si>
  <si>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</si>
  <si>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</si>
  <si>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</si>
  <si>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</si>
  <si>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</si>
  <si>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</si>
  <si>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</si>
  <si>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</si>
  <si>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</si>
  <si>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</si>
  <si>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</si>
  <si>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</si>
  <si>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</si>
  <si>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</si>
  <si>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</si>
  <si>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</si>
  <si>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</si>
  <si>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</si>
  <si>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</si>
  <si>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</si>
  <si>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</si>
  <si>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</si>
  <si>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</si>
  <si>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</si>
  <si>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</si>
  <si>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</si>
  <si>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</si>
  <si>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</si>
  <si>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</si>
  <si>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</si>
  <si>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</si>
  <si>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</si>
  <si>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</si>
  <si>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</si>
  <si>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</si>
  <si>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</si>
  <si>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</si>
  <si>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</si>
  <si>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</si>
  <si>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</si>
  <si>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</si>
  <si>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</si>
  <si>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</si>
  <si>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</si>
  <si>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</si>
  <si>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</si>
  <si>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</si>
  <si>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</si>
  <si>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</si>
  <si>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</si>
  <si>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</si>
  <si>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</si>
  <si>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</si>
  <si>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</si>
  <si>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</si>
  <si>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</si>
  <si>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</si>
  <si>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</si>
  <si>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</si>
  <si>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</si>
  <si>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</si>
  <si>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</si>
  <si>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</si>
  <si>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</si>
  <si>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</si>
  <si>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</si>
  <si>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</si>
  <si>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</si>
  <si>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</si>
  <si>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</si>
  <si>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</si>
  <si>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</si>
  <si>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</si>
  <si>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</si>
  <si>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</si>
  <si>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</si>
  <si>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</si>
  <si>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</si>
  <si>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</si>
  <si>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</si>
  <si>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</si>
  <si>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</si>
  <si>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</si>
  <si>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</si>
  <si>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</si>
  <si>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</si>
  <si>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</si>
  <si>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</si>
  <si>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</si>
  <si>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</si>
  <si>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</si>
  <si>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</si>
  <si>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</si>
  <si>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</si>
  <si>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</si>
  <si>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</si>
  <si>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</si>
  <si>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</si>
  <si>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</si>
  <si>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</si>
  <si>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</si>
  <si>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</si>
  <si>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</si>
  <si>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</si>
  <si>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</si>
  <si>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</si>
  <si>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</si>
  <si>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</si>
  <si>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</si>
  <si>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</si>
  <si>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</si>
  <si>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</si>
  <si>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</si>
  <si>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</si>
  <si>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</si>
  <si>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</si>
  <si>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</si>
  <si>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</si>
  <si>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</si>
  <si>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</si>
  <si>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</si>
  <si>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</si>
  <si>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</si>
  <si>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</si>
  <si>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</si>
  <si>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</si>
  <si>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</si>
  <si>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</si>
  <si>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</si>
  <si>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</si>
  <si>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</si>
  <si>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</si>
  <si>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</si>
  <si>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</si>
  <si>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</si>
  <si>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</si>
  <si>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</si>
  <si>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</si>
  <si>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</si>
  <si>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</si>
  <si>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</si>
  <si>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</si>
  <si>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</si>
  <si>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</si>
  <si>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</si>
  <si>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</si>
  <si>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</si>
  <si>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</si>
  <si>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</si>
  <si>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</si>
  <si>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</si>
  <si>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</si>
  <si>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</si>
  <si>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</si>
  <si>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</si>
  <si>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</si>
  <si>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</si>
  <si>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</si>
  <si>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</si>
  <si>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</si>
  <si>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</si>
  <si>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</si>
  <si>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</si>
  <si>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</si>
  <si>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</si>
  <si>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</si>
  <si>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</si>
  <si>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</si>
  <si>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</si>
  <si>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</si>
  <si>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</si>
  <si>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</si>
  <si>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</si>
  <si>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</si>
  <si>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</si>
  <si>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</si>
  <si>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</si>
  <si>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</si>
  <si>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</si>
  <si>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</si>
  <si>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</si>
  <si>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</si>
  <si>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</si>
  <si>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</si>
  <si>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</si>
  <si>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</si>
  <si>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</si>
  <si>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</si>
  <si>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</si>
  <si>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</si>
  <si>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</si>
  <si>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</si>
  <si>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</si>
  <si>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</si>
  <si>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</si>
  <si>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</si>
  <si>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</si>
  <si>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</si>
  <si>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</si>
  <si>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</si>
  <si>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</si>
  <si>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</si>
  <si>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</si>
  <si>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</si>
  <si>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</si>
  <si>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</si>
  <si>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</si>
  <si>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</si>
  <si>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</si>
  <si>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</si>
  <si>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</si>
  <si>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</si>
  <si>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</si>
  <si>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</si>
  <si>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</si>
  <si>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</si>
  <si>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</si>
  <si>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</si>
  <si>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</si>
  <si>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</si>
  <si>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</si>
  <si>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</si>
  <si>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</si>
  <si>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</si>
  <si>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</si>
  <si>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</si>
  <si>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</si>
  <si>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</si>
  <si>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</si>
  <si>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</si>
  <si>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</si>
  <si>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</si>
  <si>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</si>
  <si>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</si>
  <si>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</si>
  <si>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</si>
  <si>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</si>
  <si>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</si>
  <si>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</si>
  <si>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</si>
  <si>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</si>
  <si>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</si>
  <si>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</si>
  <si>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</si>
  <si>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</si>
  <si>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</si>
  <si>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</si>
  <si>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</si>
  <si>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</si>
  <si>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</si>
  <si>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</si>
  <si>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</si>
  <si>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</si>
  <si>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</si>
  <si>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</si>
  <si>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</si>
  <si>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</si>
  <si>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</si>
  <si>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</si>
  <si>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</si>
  <si>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</si>
  <si>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</si>
  <si>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</si>
  <si>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</si>
  <si>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</si>
  <si>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</si>
  <si>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</si>
  <si>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</si>
  <si>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</si>
  <si>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</si>
  <si>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</si>
  <si>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</si>
  <si>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</si>
  <si>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</si>
  <si>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</si>
  <si>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</si>
  <si>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</si>
  <si>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</si>
  <si>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</si>
  <si>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</si>
  <si>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</si>
  <si>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</si>
  <si>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</si>
  <si>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</si>
  <si>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</si>
  <si>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</si>
  <si>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</si>
  <si>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</si>
  <si>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</si>
  <si>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</si>
  <si>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</si>
  <si>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</si>
  <si>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</si>
  <si>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</si>
  <si>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</si>
  <si>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</si>
  <si>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</si>
  <si>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</si>
  <si>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</si>
  <si>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</si>
  <si>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</si>
  <si>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</si>
  <si>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</si>
  <si>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</si>
  <si>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</si>
  <si>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</si>
  <si>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</si>
  <si>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</si>
  <si>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</si>
  <si>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</si>
  <si>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</si>
  <si>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</si>
  <si>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</si>
  <si>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</si>
  <si>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</si>
  <si>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</si>
  <si>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</si>
  <si>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</si>
  <si>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</si>
  <si>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</si>
  <si>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</si>
  <si>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</si>
  <si>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</si>
  <si>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</si>
  <si>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</si>
  <si>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</si>
  <si>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</si>
  <si>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</si>
  <si>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</si>
  <si>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</si>
  <si>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</si>
  <si>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</si>
  <si>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</si>
  <si>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</si>
  <si>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</si>
  <si>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</si>
  <si>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</si>
  <si>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</si>
  <si>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</si>
  <si>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</si>
  <si>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</si>
  <si>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</si>
  <si>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</si>
  <si>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</si>
  <si>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</si>
  <si>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</si>
  <si>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</si>
  <si>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</si>
  <si>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</si>
  <si>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</si>
  <si>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</si>
  <si>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</si>
  <si>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</si>
  <si>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</si>
  <si>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</si>
  <si>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</si>
  <si>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</si>
  <si>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</si>
  <si>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</si>
  <si>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</si>
  <si>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</si>
  <si>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</si>
  <si>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</si>
  <si>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</si>
  <si>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</si>
  <si>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</si>
  <si>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</si>
  <si>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</si>
  <si>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</si>
  <si>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</si>
  <si>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</si>
  <si>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</si>
  <si>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</si>
  <si>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</si>
  <si>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</si>
  <si>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</si>
  <si>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</si>
  <si>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</si>
  <si>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</si>
  <si>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</si>
  <si>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</si>
  <si>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</si>
  <si>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</si>
  <si>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</si>
  <si>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</si>
  <si>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</si>
  <si>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</si>
  <si>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</si>
  <si>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</si>
  <si>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</si>
  <si>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</si>
  <si>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</si>
  <si>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</si>
  <si>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</si>
  <si>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</si>
  <si>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</si>
  <si>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</si>
  <si>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</si>
  <si>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</si>
  <si>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</si>
  <si>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</si>
  <si>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</si>
  <si>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</si>
  <si>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</si>
  <si>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</si>
  <si>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</si>
  <si>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</si>
  <si>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</si>
  <si>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</si>
  <si>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</si>
  <si>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</si>
  <si>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</si>
  <si>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</si>
  <si>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</si>
  <si>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</si>
  <si>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</si>
  <si>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</si>
  <si>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</si>
  <si>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</si>
  <si>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</si>
  <si>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</si>
  <si>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</si>
  <si>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</si>
  <si>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</si>
  <si>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</si>
  <si>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</si>
  <si>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</si>
  <si>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</si>
  <si>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</si>
  <si>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</si>
  <si>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</si>
  <si>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</si>
  <si>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</si>
  <si>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</si>
  <si>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</si>
  <si>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</si>
  <si>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</si>
  <si>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</si>
  <si>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</si>
  <si>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</si>
  <si>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</si>
  <si>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</si>
  <si>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</si>
  <si>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</si>
  <si>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</si>
  <si>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</si>
  <si>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</si>
  <si>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</si>
  <si>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</si>
  <si>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</si>
  <si>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</si>
  <si>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</si>
  <si>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</si>
  <si>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</si>
  <si>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</si>
  <si>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</si>
  <si>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</si>
  <si>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</si>
  <si>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</si>
  <si>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</si>
  <si>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</si>
  <si>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</si>
  <si>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</si>
  <si>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</si>
  <si>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</si>
  <si>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</si>
  <si>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</si>
  <si>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</si>
  <si>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</si>
  <si>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</si>
  <si>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</si>
  <si>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</si>
  <si>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</si>
  <si>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</si>
  <si>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</si>
  <si>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</si>
  <si>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</si>
  <si>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</si>
  <si>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</si>
  <si>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</si>
  <si>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</si>
  <si>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</si>
  <si>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</si>
  <si>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</si>
  <si>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</si>
  <si>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</si>
  <si>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</si>
  <si>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</si>
  <si>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</si>
  <si>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</si>
  <si>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</si>
  <si>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</si>
  <si>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</si>
  <si>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</si>
  <si>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</si>
  <si>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</si>
  <si>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</si>
  <si>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</si>
  <si>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</si>
  <si>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</si>
  <si>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</si>
  <si>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</si>
  <si>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</si>
  <si>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</si>
  <si>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</si>
  <si>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</si>
  <si>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</si>
  <si>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</si>
  <si>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</si>
  <si>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</si>
  <si>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</si>
  <si>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</si>
  <si>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</si>
  <si>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</si>
  <si>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</si>
  <si>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</si>
  <si>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</si>
  <si>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</si>
  <si>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</si>
  <si>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</si>
  <si>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</si>
  <si>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</si>
  <si>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</si>
  <si>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</si>
  <si>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</si>
  <si>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</si>
  <si>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</si>
  <si>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</si>
  <si>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</si>
  <si>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</si>
  <si>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</si>
  <si>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</si>
  <si>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</si>
  <si>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</si>
  <si>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</si>
  <si>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</si>
  <si>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</si>
  <si>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</si>
  <si>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</si>
  <si>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</si>
  <si>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</si>
  <si>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</si>
  <si>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</si>
  <si>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</si>
  <si>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</si>
  <si>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</si>
  <si>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</si>
  <si>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</si>
  <si>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</si>
  <si>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</si>
  <si>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</si>
  <si>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</si>
  <si>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</si>
  <si>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</si>
  <si>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</si>
  <si>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</si>
  <si>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</si>
  <si>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</si>
  <si>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</si>
  <si>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</si>
  <si>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</si>
  <si>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</si>
  <si>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</si>
  <si>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</si>
  <si>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</si>
  <si>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</si>
  <si>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</si>
  <si>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</si>
  <si>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</si>
  <si>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</si>
  <si>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</si>
  <si>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</si>
  <si>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</si>
  <si>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</si>
  <si>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</si>
  <si>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</si>
  <si>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</si>
  <si>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</si>
  <si>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</si>
  <si>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</si>
  <si>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</si>
  <si>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</si>
  <si>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</si>
  <si>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</si>
  <si>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</si>
  <si>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</si>
  <si>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</si>
  <si>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</si>
  <si>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</si>
  <si>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</si>
  <si>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</si>
  <si>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</si>
  <si>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</si>
  <si>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</si>
  <si>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</si>
  <si>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</si>
  <si>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</si>
  <si>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</si>
  <si>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</si>
  <si>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</si>
  <si>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</si>
  <si>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</si>
  <si>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</si>
  <si>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</si>
  <si>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</si>
  <si>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</si>
  <si>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</si>
  <si>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</si>
  <si>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</si>
  <si>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</si>
  <si>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</si>
  <si>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</si>
  <si>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</si>
  <si>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</si>
  <si>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</si>
  <si>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</si>
  <si>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</si>
  <si>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</si>
  <si>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</si>
  <si>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</si>
  <si>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</si>
  <si>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</si>
  <si>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</si>
  <si>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</si>
  <si>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</si>
  <si>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</si>
  <si>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</si>
  <si>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</si>
  <si>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</si>
  <si>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</si>
  <si>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</si>
  <si>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</si>
  <si>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</si>
  <si>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</si>
  <si>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</si>
  <si>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</si>
  <si>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</si>
  <si>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</si>
  <si>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</si>
  <si>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</si>
  <si>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</si>
  <si>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</si>
  <si>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</si>
  <si>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</si>
  <si>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</si>
  <si>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</si>
  <si>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</si>
  <si>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</si>
  <si>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</si>
  <si>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</si>
  <si>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</si>
  <si>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</si>
  <si>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</si>
  <si>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</si>
  <si>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</si>
  <si>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</si>
  <si>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</si>
  <si>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</si>
  <si>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</si>
  <si>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</si>
  <si>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</si>
  <si>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</si>
  <si>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</si>
  <si>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</si>
  <si>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</si>
  <si>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</si>
  <si>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</si>
  <si>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</si>
  <si>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</si>
  <si>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</si>
  <si>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</si>
  <si>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</si>
  <si>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</si>
  <si>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</si>
  <si>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</si>
  <si>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</si>
  <si>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</si>
  <si>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</si>
  <si>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</si>
  <si>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</si>
  <si>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</si>
  <si>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</si>
  <si>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</si>
  <si>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</si>
  <si>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</si>
  <si>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</si>
  <si>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</si>
  <si>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</si>
  <si>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</si>
  <si>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</si>
  <si>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</si>
  <si>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</si>
  <si>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</si>
  <si>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</si>
  <si>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</si>
  <si>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</si>
  <si>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</si>
  <si>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</si>
  <si>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</si>
  <si>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</si>
  <si>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</si>
  <si>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</si>
  <si>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</si>
  <si>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</si>
  <si>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</si>
  <si>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</si>
  <si>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</si>
  <si>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</si>
  <si>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</si>
  <si>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</si>
  <si>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</si>
  <si>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</si>
  <si>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</si>
  <si>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</si>
  <si>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</si>
  <si>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</si>
  <si>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</si>
  <si>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</si>
  <si>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</si>
  <si>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</si>
  <si>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</si>
  <si>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</si>
  <si>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</si>
  <si>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</si>
  <si>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</si>
  <si>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</si>
  <si>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</si>
  <si>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</si>
  <si>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</si>
  <si>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</si>
  <si>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</si>
  <si>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</si>
  <si>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</si>
  <si>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</si>
  <si>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</si>
  <si>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</si>
  <si>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</si>
  <si>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</si>
  <si>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</si>
  <si>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</si>
  <si>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</si>
  <si>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</si>
  <si>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</si>
  <si>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</si>
  <si>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</si>
  <si>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</si>
  <si>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</si>
  <si>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</si>
  <si>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</si>
  <si>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</si>
  <si>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</si>
  <si>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</si>
  <si>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</si>
  <si>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</si>
  <si>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</si>
  <si>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</si>
  <si>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</si>
  <si>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</si>
  <si>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</si>
  <si>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</si>
  <si>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</si>
  <si>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</si>
  <si>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</si>
  <si>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</si>
  <si>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</si>
  <si>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</si>
  <si>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</si>
  <si>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</si>
  <si>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</si>
  <si>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</si>
  <si>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</si>
  <si>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</si>
  <si>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</si>
  <si>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</si>
  <si>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</si>
  <si>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</si>
  <si>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</si>
  <si>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</si>
  <si>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</si>
  <si>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</si>
  <si>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</si>
  <si>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</si>
  <si>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</si>
  <si>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</si>
  <si>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</si>
  <si>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</si>
  <si>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</si>
  <si>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</si>
  <si>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</si>
  <si>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</si>
  <si>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</si>
  <si>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</si>
  <si>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</si>
  <si>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</si>
  <si>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</si>
  <si>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</si>
  <si>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</si>
  <si>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</si>
  <si>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</si>
  <si>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</si>
  <si>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</si>
  <si>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</si>
  <si>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</si>
  <si>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</si>
  <si>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</si>
  <si>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</si>
  <si>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</si>
  <si>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</si>
  <si>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</si>
  <si>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</si>
  <si>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</si>
  <si>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</si>
  <si>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</si>
  <si>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</si>
  <si>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</si>
  <si>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</si>
  <si>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</si>
  <si>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</si>
  <si>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</si>
  <si>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</si>
  <si>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</si>
  <si>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</si>
  <si>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</si>
  <si>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</si>
  <si>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</si>
  <si>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</si>
  <si>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</si>
  <si>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</si>
  <si>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</si>
  <si>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</si>
  <si>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</si>
  <si>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</si>
  <si>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</si>
  <si>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</si>
  <si>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</si>
  <si>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</si>
  <si>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</si>
  <si>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</si>
  <si>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</si>
  <si>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</si>
  <si>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</si>
  <si>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</si>
  <si>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</si>
  <si>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</si>
  <si>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</si>
  <si>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</si>
  <si>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</si>
  <si>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</si>
  <si>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</si>
  <si>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</si>
  <si>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</si>
  <si>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</si>
  <si>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</si>
  <si>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</si>
  <si>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</si>
  <si>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</si>
  <si>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</si>
  <si>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</si>
  <si>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</si>
  <si>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</si>
  <si>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</si>
  <si>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</si>
  <si>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</si>
  <si>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</si>
  <si>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</si>
  <si>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</si>
  <si>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</si>
  <si>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</si>
  <si>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</si>
  <si>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</si>
  <si>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</si>
  <si>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</si>
  <si>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</si>
  <si>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</si>
  <si>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</si>
  <si>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</si>
  <si>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</si>
  <si>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</si>
  <si>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</si>
  <si>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</si>
  <si>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</si>
  <si>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</si>
  <si>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</si>
  <si>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</si>
  <si>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</si>
  <si>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</si>
  <si>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</si>
  <si>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</si>
  <si>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</si>
  <si>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</si>
  <si>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</si>
  <si>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</si>
  <si>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</si>
  <si>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</si>
  <si>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</si>
  <si>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</si>
  <si>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</si>
  <si>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</si>
  <si>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</si>
  <si>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</si>
  <si>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</si>
  <si>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</si>
  <si>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</si>
  <si>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</si>
  <si>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</si>
  <si>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</si>
  <si>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</si>
  <si>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</si>
  <si>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</si>
  <si>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</si>
  <si>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</si>
  <si>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</si>
  <si>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</si>
  <si>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</si>
  <si>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</si>
  <si>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</si>
  <si>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</si>
  <si>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</si>
  <si>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</si>
  <si>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</si>
  <si>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</si>
  <si>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</si>
  <si>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</si>
  <si>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</si>
  <si>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</si>
  <si>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</si>
  <si>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</si>
  <si>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</si>
  <si>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</si>
  <si>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</si>
  <si>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</si>
  <si>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</si>
  <si>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</si>
  <si>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</si>
  <si>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</si>
  <si>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</si>
  <si>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</si>
  <si>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</si>
  <si>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</si>
  <si>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</si>
  <si>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</si>
  <si>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</si>
  <si>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</si>
  <si>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</si>
  <si>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</si>
  <si>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</si>
  <si>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</si>
  <si>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</si>
  <si>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</si>
  <si>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</si>
  <si>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</si>
  <si>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</si>
  <si>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</si>
  <si>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</si>
  <si>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</si>
  <si>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</si>
  <si>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</si>
  <si>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</si>
  <si>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</si>
  <si>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</si>
  <si>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</si>
  <si>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</si>
  <si>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</si>
  <si>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</si>
  <si>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</si>
  <si>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</si>
  <si>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</si>
  <si>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</si>
  <si>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</si>
  <si>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</si>
  <si>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</si>
  <si>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</si>
  <si>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</si>
  <si>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</si>
  <si>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</si>
  <si>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</si>
  <si>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</si>
  <si>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</si>
  <si>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</si>
  <si>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</si>
  <si>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</si>
  <si>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</si>
  <si>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</si>
  <si>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</si>
  <si>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</si>
  <si>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</si>
  <si>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</si>
  <si>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</si>
  <si>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</si>
  <si>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</si>
  <si>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</si>
  <si>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</si>
  <si>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</si>
  <si>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</si>
  <si>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</si>
  <si>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</si>
  <si>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</si>
  <si>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</si>
  <si>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</si>
  <si>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</si>
  <si>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</si>
  <si>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</si>
  <si>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</si>
  <si>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</si>
  <si>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</si>
  <si>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</si>
  <si>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</si>
  <si>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</si>
  <si>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</si>
  <si>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</si>
  <si>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</si>
  <si>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</si>
  <si>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</si>
  <si>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</si>
  <si>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</si>
  <si>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</si>
  <si>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</si>
  <si>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</si>
  <si>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</si>
  <si>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</si>
  <si>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</si>
  <si>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</si>
  <si>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</si>
  <si>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</si>
  <si>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</si>
  <si>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</si>
  <si>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</si>
  <si>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</si>
  <si>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</si>
  <si>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</si>
  <si>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</si>
  <si>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</si>
  <si>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</si>
  <si>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</si>
  <si>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</si>
  <si>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</si>
  <si>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</si>
  <si>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</si>
  <si>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</si>
  <si>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</si>
  <si>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</si>
  <si>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</si>
  <si>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</si>
  <si>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</si>
  <si>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</si>
  <si>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</si>
  <si>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</si>
  <si>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</si>
  <si>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</si>
  <si>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</si>
  <si>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</si>
  <si>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</si>
  <si>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</si>
  <si>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</si>
  <si>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</si>
  <si>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</si>
  <si>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</si>
  <si>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</si>
  <si>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</si>
  <si>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</si>
  <si>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</si>
  <si>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</si>
  <si>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</si>
  <si>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</si>
  <si>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</si>
  <si>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</si>
  <si>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</si>
  <si>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</si>
  <si>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</si>
  <si>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</si>
  <si>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</si>
  <si>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</si>
  <si>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</si>
  <si>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</si>
  <si>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</si>
  <si>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</si>
  <si>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</si>
  <si>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</si>
  <si>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</si>
  <si>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</si>
  <si>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</si>
  <si>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</si>
  <si>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</si>
  <si>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</si>
  <si>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</si>
  <si>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</si>
  <si>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</si>
  <si>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</si>
  <si>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</si>
  <si>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</si>
  <si>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</si>
  <si>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</si>
  <si>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</si>
  <si>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</si>
  <si>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</si>
  <si>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</si>
  <si>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</si>
  <si>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</si>
  <si>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</si>
  <si>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</si>
  <si>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</si>
  <si>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</si>
  <si>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</si>
  <si>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</si>
  <si>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</si>
  <si>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</si>
  <si>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</si>
  <si>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</si>
  <si>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</si>
  <si>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</si>
  <si>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</si>
  <si>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</si>
  <si>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</si>
  <si>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</si>
  <si>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</si>
  <si>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</si>
  <si>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</si>
  <si>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</si>
  <si>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</si>
  <si>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</si>
  <si>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</si>
  <si>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</si>
  <si>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</si>
  <si>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</si>
  <si>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</si>
  <si>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</si>
  <si>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</si>
  <si>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</si>
  <si>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</si>
  <si>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</si>
  <si>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</si>
  <si>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</si>
  <si>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</si>
  <si>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</si>
  <si>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</si>
  <si>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</si>
  <si>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</si>
  <si>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</si>
  <si>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</si>
  <si>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</si>
  <si>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</si>
  <si>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</si>
  <si>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</si>
  <si>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</si>
  <si>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</si>
  <si>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</si>
  <si>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</si>
  <si>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</si>
  <si>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</si>
  <si>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</si>
  <si>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</si>
  <si>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</si>
  <si>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</si>
  <si>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</si>
  <si>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</si>
  <si>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</si>
  <si>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</si>
  <si>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</si>
  <si>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</si>
  <si>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</si>
  <si>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</si>
  <si>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</si>
  <si>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</si>
  <si>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</si>
  <si>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</si>
  <si>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</si>
  <si>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</si>
  <si>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</si>
  <si>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</si>
  <si>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</si>
  <si>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</si>
  <si>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</si>
  <si>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</si>
  <si>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</si>
  <si>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</si>
  <si>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</si>
  <si>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</si>
  <si>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</si>
  <si>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</si>
  <si>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</si>
  <si>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</si>
  <si>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</si>
  <si>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</si>
  <si>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</si>
  <si>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</si>
  <si>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</si>
  <si>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</si>
  <si>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</si>
  <si>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</si>
  <si>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</si>
  <si>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</si>
  <si>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</si>
  <si>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</si>
  <si>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</si>
  <si>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</si>
  <si>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</si>
  <si>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</si>
  <si>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</si>
  <si>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</si>
  <si>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</si>
  <si>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</si>
  <si>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</si>
  <si>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</si>
  <si>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</si>
  <si>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</si>
  <si>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</si>
  <si>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</si>
  <si>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</si>
  <si>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</si>
  <si>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</si>
  <si>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</si>
  <si>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</si>
  <si>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</si>
  <si>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</si>
  <si>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</si>
  <si>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</si>
  <si>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</si>
  <si>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</si>
  <si>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</si>
  <si>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</si>
  <si>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</si>
  <si>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</si>
  <si>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</si>
  <si>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</si>
  <si>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</si>
  <si>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</si>
  <si>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</si>
  <si>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</si>
  <si>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</si>
  <si>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</si>
  <si>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</si>
  <si>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</si>
  <si>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</si>
  <si>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</si>
  <si>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</si>
  <si>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</si>
  <si>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</si>
  <si>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</si>
  <si>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</si>
  <si>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</si>
  <si>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</si>
  <si>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</si>
  <si>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</si>
  <si>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</si>
  <si>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</si>
  <si>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</si>
  <si>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</si>
  <si>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</si>
  <si>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</si>
  <si>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</si>
  <si>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</si>
  <si>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</si>
  <si>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</si>
  <si>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</si>
  <si>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</si>
  <si>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</si>
  <si>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</si>
  <si>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</si>
  <si>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</si>
  <si>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</si>
  <si>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</si>
  <si>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</si>
  <si>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</si>
  <si>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</si>
  <si>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</si>
  <si>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</si>
  <si>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</si>
  <si>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</si>
  <si>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</si>
  <si>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</si>
  <si>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</si>
  <si>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</si>
  <si>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</si>
  <si>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</si>
  <si>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</si>
  <si>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</si>
  <si>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</si>
  <si>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</si>
  <si>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</si>
  <si>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</si>
  <si>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</si>
  <si>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</si>
  <si>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</si>
  <si>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</si>
  <si>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</si>
  <si>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</si>
  <si>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</si>
  <si>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</si>
  <si>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</si>
  <si>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</si>
  <si>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</si>
  <si>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</si>
  <si>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</si>
  <si>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</si>
  <si>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</si>
  <si>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</si>
  <si>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</si>
  <si>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</si>
  <si>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</si>
  <si>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</si>
  <si>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</si>
  <si>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</si>
  <si>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</si>
  <si>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</si>
  <si>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</si>
  <si>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</si>
  <si>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</si>
  <si>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</si>
  <si>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</si>
  <si>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</si>
  <si>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</si>
  <si>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</si>
  <si>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</si>
  <si>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</si>
  <si>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</si>
  <si>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</si>
  <si>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</si>
  <si>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</si>
  <si>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</si>
  <si>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</si>
  <si>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</si>
  <si>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</si>
  <si>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</si>
  <si>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</si>
  <si>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</si>
  <si>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</si>
  <si>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</si>
  <si>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</si>
  <si>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</si>
  <si>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</si>
  <si>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</si>
  <si>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</si>
  <si>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</si>
  <si>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</si>
  <si>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</si>
  <si>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</si>
  <si>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</si>
  <si>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</si>
  <si>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</si>
  <si>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</si>
  <si>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</si>
  <si>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</si>
  <si>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</si>
  <si>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</si>
  <si>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</si>
  <si>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</si>
  <si>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</si>
  <si>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</si>
  <si>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</si>
  <si>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</si>
  <si>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</si>
  <si>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</si>
  <si>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</si>
  <si>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</si>
  <si>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</si>
  <si>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</si>
  <si>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</si>
  <si>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</si>
  <si>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</si>
  <si>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</si>
  <si>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</si>
  <si>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</si>
  <si>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</si>
  <si>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</si>
  <si>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</si>
  <si>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</si>
  <si>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</si>
  <si>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</si>
  <si>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</si>
  <si>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</si>
  <si>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</si>
  <si>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</si>
  <si>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</si>
  <si>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</si>
  <si>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</si>
  <si>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</si>
  <si>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</si>
  <si>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</si>
  <si>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</si>
  <si>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</si>
  <si>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</si>
  <si>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</si>
  <si>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</si>
  <si>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</si>
  <si>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</si>
  <si>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</si>
  <si>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</si>
  <si>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</si>
  <si>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</si>
  <si>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</si>
  <si>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</si>
  <si>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</si>
  <si>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</si>
  <si>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</si>
  <si>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</si>
  <si>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</si>
  <si>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</si>
  <si>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</si>
  <si>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</si>
  <si>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</si>
  <si>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</si>
  <si>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</si>
  <si>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</si>
  <si>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</si>
  <si>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</si>
  <si>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</si>
  <si>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</si>
  <si>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</si>
  <si>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</si>
  <si>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</si>
  <si>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</si>
  <si>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</si>
  <si>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</si>
  <si>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</si>
  <si>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</si>
  <si>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</si>
  <si>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</si>
  <si>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</si>
  <si>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</si>
  <si>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</si>
  <si>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</si>
  <si>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</si>
  <si>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</si>
  <si>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</si>
  <si>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</si>
  <si>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</si>
  <si>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</si>
  <si>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</si>
  <si>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</si>
  <si>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</si>
  <si>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</si>
  <si>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</si>
  <si>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</si>
  <si>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</si>
  <si>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</si>
  <si>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</si>
  <si>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</si>
  <si>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</si>
  <si>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</si>
  <si>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</si>
  <si>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</si>
  <si>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</si>
  <si>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</si>
  <si>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</si>
  <si>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</si>
  <si>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</si>
  <si>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</si>
  <si>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</si>
  <si>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</si>
  <si>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</si>
  <si>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</si>
  <si>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</si>
  <si>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</si>
  <si>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</si>
  <si>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</si>
  <si>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</si>
  <si>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</si>
  <si>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</si>
  <si>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</si>
  <si>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</si>
  <si>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</si>
  <si>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</si>
  <si>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</si>
  <si>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</si>
  <si>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</si>
  <si>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</si>
  <si>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</si>
  <si>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</si>
  <si>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</si>
  <si>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</si>
  <si>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</si>
  <si>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</si>
  <si>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</si>
  <si>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</si>
  <si>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</si>
  <si>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</si>
  <si>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</si>
  <si>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</si>
  <si>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</si>
  <si>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</si>
  <si>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</si>
  <si>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</si>
  <si>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</si>
  <si>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</si>
  <si>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</si>
  <si>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</si>
  <si>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</si>
  <si>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</si>
  <si>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</si>
  <si>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</si>
  <si>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</si>
  <si>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</si>
  <si>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</si>
  <si>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</si>
  <si>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</si>
  <si>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</si>
  <si>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</si>
  <si>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</si>
  <si>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</si>
  <si>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</si>
  <si>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</si>
  <si>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</si>
  <si>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</si>
  <si>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</si>
  <si>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</si>
  <si>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</si>
  <si>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</si>
  <si>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</si>
  <si>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</si>
  <si>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</si>
  <si>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</si>
  <si>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</si>
  <si>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</si>
  <si>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</si>
  <si>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</si>
  <si>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</si>
  <si>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</si>
  <si>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</si>
  <si>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</si>
  <si>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</si>
  <si>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</si>
  <si>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</si>
  <si>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</si>
  <si>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</si>
  <si>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</si>
  <si>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</si>
  <si>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</si>
  <si>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</si>
  <si>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</si>
  <si>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</si>
  <si>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</si>
  <si>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</si>
  <si>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</si>
  <si>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</si>
  <si>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</si>
  <si>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</si>
  <si>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</si>
  <si>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</si>
  <si>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</si>
  <si>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</si>
  <si>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</si>
  <si>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</si>
  <si>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</si>
  <si>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</si>
  <si>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</si>
  <si>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</si>
  <si>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</si>
  <si>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</si>
  <si>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</si>
  <si>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</si>
  <si>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</si>
  <si>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</si>
  <si>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</si>
  <si>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</si>
  <si>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</si>
  <si>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</si>
  <si>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</si>
  <si>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</si>
  <si>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</si>
  <si>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</si>
  <si>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</si>
  <si>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</si>
  <si>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</si>
  <si>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</si>
  <si>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</si>
  <si>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</si>
  <si>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</si>
  <si>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</si>
  <si>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</si>
  <si>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</si>
  <si>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</si>
  <si>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</si>
  <si>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</si>
  <si>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</si>
  <si>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</si>
  <si>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</si>
  <si>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</si>
  <si>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</si>
  <si>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</si>
  <si>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</si>
  <si>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</si>
  <si>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</si>
  <si>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</si>
  <si>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</si>
  <si>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</si>
  <si>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</si>
  <si>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</si>
  <si>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</si>
  <si>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</si>
  <si>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</si>
  <si>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</si>
  <si>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</si>
  <si>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</si>
  <si>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</si>
  <si>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</si>
  <si>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</si>
  <si>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</si>
  <si>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</si>
  <si>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</si>
  <si>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</si>
  <si>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</si>
  <si>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</si>
  <si>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</si>
  <si>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</si>
  <si>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</si>
  <si>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</si>
  <si>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</si>
  <si>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</si>
  <si>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</si>
  <si>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</si>
  <si>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</si>
  <si>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</si>
  <si>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</si>
  <si>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</si>
  <si>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</si>
  <si>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</si>
  <si>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</si>
  <si>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</si>
  <si>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</si>
  <si>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</si>
  <si>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</si>
  <si>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</si>
  <si>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</si>
  <si>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</si>
  <si>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</si>
  <si>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</si>
  <si>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</si>
  <si>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</si>
  <si>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</si>
  <si>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</si>
  <si>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</si>
  <si>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</si>
  <si>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</si>
  <si>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</si>
  <si>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</si>
  <si>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</si>
  <si>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</si>
  <si>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</si>
  <si>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</si>
  <si>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</si>
  <si>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</si>
  <si>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</si>
  <si>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</si>
  <si>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</si>
  <si>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</si>
  <si>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</si>
  <si>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</si>
  <si>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</si>
  <si>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</si>
  <si>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</si>
  <si>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</si>
  <si>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</si>
  <si>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</si>
  <si>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</si>
  <si>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</si>
  <si>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</si>
  <si>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</si>
  <si>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</si>
  <si>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</si>
  <si>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</si>
  <si>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</si>
  <si>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</si>
  <si>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</si>
  <si>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</si>
  <si>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</si>
  <si>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</si>
  <si>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</si>
  <si>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</si>
  <si>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</si>
  <si>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</si>
  <si>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</si>
  <si>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</si>
  <si>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</si>
  <si>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</si>
  <si>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</si>
  <si>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</si>
  <si>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</si>
  <si>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</si>
  <si>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</si>
  <si>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</si>
  <si>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</si>
  <si>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</si>
  <si>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</si>
  <si>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</si>
  <si>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</si>
  <si>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</si>
  <si>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</si>
  <si>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</si>
  <si>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</si>
  <si>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</si>
  <si>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</si>
  <si>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</si>
  <si>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</si>
  <si>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</si>
  <si>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</si>
  <si>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</si>
  <si>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</si>
  <si>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</si>
  <si>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</si>
  <si>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</si>
  <si>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</si>
  <si>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</si>
  <si>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</si>
  <si>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</si>
  <si>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</si>
  <si>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</si>
  <si>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</si>
  <si>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</si>
  <si>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</si>
  <si>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</si>
  <si>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</si>
  <si>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</si>
  <si>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</si>
  <si>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</si>
  <si>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</si>
  <si>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</si>
  <si>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</si>
  <si>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</si>
  <si>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</si>
  <si>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</si>
  <si>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</si>
  <si>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</si>
  <si>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</si>
  <si>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</si>
  <si>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</si>
  <si>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</si>
  <si>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</si>
  <si>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</si>
  <si>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</si>
  <si>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</si>
  <si>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</si>
  <si>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</si>
  <si>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</si>
  <si>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</si>
  <si>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</si>
  <si>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</si>
  <si>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</si>
  <si>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</si>
  <si>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</si>
  <si>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</si>
  <si>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</si>
  <si>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</si>
  <si>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</si>
  <si>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</si>
  <si>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</si>
  <si>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</si>
  <si>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</si>
  <si>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</si>
  <si>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</si>
  <si>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</si>
  <si>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</si>
  <si>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</si>
  <si>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</si>
  <si>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</si>
  <si>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</si>
  <si>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</si>
  <si>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</si>
  <si>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</si>
  <si>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</si>
  <si>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</si>
  <si>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</si>
  <si>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</si>
  <si>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</si>
  <si>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</si>
  <si>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</si>
  <si>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</si>
  <si>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</si>
  <si>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</si>
  <si>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</si>
  <si>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</si>
  <si>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</si>
  <si>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</si>
  <si>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</si>
  <si>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</si>
  <si>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</si>
  <si>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</si>
  <si>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</si>
  <si>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</si>
  <si>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</si>
  <si>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</si>
  <si>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</si>
  <si>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</si>
  <si>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</si>
  <si>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</si>
  <si>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</si>
  <si>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</si>
  <si>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</si>
  <si>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</si>
  <si>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</si>
  <si>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</si>
  <si>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</si>
  <si>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</si>
  <si>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</si>
  <si>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</si>
  <si>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</si>
  <si>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</si>
  <si>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</si>
  <si>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</si>
  <si>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</si>
  <si>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</si>
  <si>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</si>
  <si>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</si>
  <si>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</si>
  <si>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</si>
  <si>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</si>
  <si>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</si>
  <si>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</si>
  <si>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</si>
  <si>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</si>
  <si>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</si>
  <si>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</si>
  <si>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</si>
  <si>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</si>
  <si>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</si>
  <si>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</si>
  <si>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</si>
  <si>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</si>
  <si>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</si>
  <si>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</si>
  <si>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</si>
  <si>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</si>
  <si>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</si>
  <si>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</si>
  <si>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</si>
  <si>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</si>
  <si>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</si>
  <si>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</si>
  <si>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</si>
  <si>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</si>
  <si>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</si>
  <si>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</si>
  <si>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</si>
  <si>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</si>
  <si>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</si>
  <si>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</si>
  <si>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</si>
  <si>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</si>
  <si>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</si>
  <si>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</si>
  <si>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</si>
  <si>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</si>
  <si>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</si>
  <si>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</si>
  <si>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</si>
  <si>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</si>
  <si>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</si>
  <si>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</si>
  <si>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</si>
  <si>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</si>
  <si>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</si>
  <si>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</si>
  <si>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</si>
  <si>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</si>
  <si>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</si>
  <si>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</si>
  <si>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</si>
  <si>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</si>
  <si>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</si>
  <si>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</si>
  <si>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</si>
  <si>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</si>
  <si>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</si>
  <si>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</si>
  <si>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</si>
  <si>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</si>
  <si>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</si>
  <si>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</si>
  <si>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</si>
  <si>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</si>
  <si>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</si>
  <si>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</si>
  <si>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</si>
  <si>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</si>
  <si>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</si>
  <si>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</si>
  <si>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</si>
  <si>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</si>
  <si>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</si>
  <si>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</si>
  <si>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</si>
  <si>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</si>
  <si>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</si>
  <si>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</si>
  <si>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</si>
  <si>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</si>
  <si>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</si>
  <si>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</si>
  <si>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</si>
  <si>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</si>
  <si>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</si>
  <si>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</si>
  <si>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</si>
  <si>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</si>
  <si>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</si>
  <si>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</si>
  <si>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</si>
  <si>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</si>
  <si>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</si>
  <si>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</si>
  <si>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</si>
  <si>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</si>
  <si>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</si>
  <si>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</si>
  <si>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</si>
  <si>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</si>
  <si>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</si>
  <si>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</si>
  <si>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</si>
  <si>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</si>
  <si>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</si>
  <si>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</si>
  <si>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</si>
  <si>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</si>
  <si>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</si>
  <si>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</si>
  <si>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</si>
  <si>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</si>
  <si>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</si>
  <si>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</si>
  <si>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</si>
  <si>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</si>
  <si>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</si>
  <si>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</si>
  <si>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</si>
  <si>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</si>
  <si>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</si>
  <si>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</si>
  <si>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</si>
  <si>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</si>
  <si>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</si>
  <si>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</si>
  <si>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</si>
  <si>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</si>
  <si>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</si>
  <si>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</si>
  <si>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</si>
  <si>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</si>
  <si>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</si>
  <si>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</si>
  <si>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</si>
  <si>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</si>
  <si>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</si>
  <si>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</si>
  <si>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</si>
  <si>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</si>
  <si>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</si>
  <si>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</si>
  <si>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</si>
  <si>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</si>
  <si>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</si>
  <si>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</si>
  <si>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</si>
  <si>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</si>
  <si>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</si>
  <si>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</si>
  <si>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</si>
  <si>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</si>
  <si>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</si>
  <si>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</si>
  <si>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</si>
  <si>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</si>
  <si>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</si>
  <si>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</si>
  <si>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</si>
  <si>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</si>
  <si>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</si>
  <si>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</si>
  <si>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</si>
  <si>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</si>
  <si>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</si>
  <si>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</si>
  <si>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</si>
  <si>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</si>
  <si>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</si>
  <si>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</si>
  <si>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</si>
  <si>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</si>
  <si>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</si>
  <si>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</si>
  <si>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</si>
  <si>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</si>
  <si>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</si>
  <si>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</si>
  <si>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</si>
  <si>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</si>
  <si>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</si>
  <si>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</si>
  <si>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</si>
  <si>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</si>
  <si>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</si>
  <si>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</si>
  <si>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</si>
  <si>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</si>
  <si>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</si>
  <si>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</si>
  <si>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</si>
  <si>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</si>
  <si>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</si>
  <si>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</si>
  <si>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</si>
  <si>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</si>
  <si>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</si>
  <si>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</si>
  <si>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</si>
  <si>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</si>
  <si>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</si>
  <si>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</si>
  <si>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</si>
  <si>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</si>
  <si>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</si>
  <si>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</si>
  <si>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</si>
  <si>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</si>
  <si>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</si>
  <si>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</si>
  <si>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</si>
  <si>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</si>
  <si>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</si>
  <si>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</si>
  <si>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</si>
  <si>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</si>
  <si>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</si>
  <si>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</si>
  <si>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</si>
  <si>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</si>
  <si>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</si>
  <si>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</si>
  <si>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</si>
  <si>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</si>
  <si>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</si>
  <si>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</si>
  <si>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</si>
  <si>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</si>
  <si>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</si>
  <si>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</si>
  <si>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</si>
  <si>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</si>
  <si>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</si>
  <si>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</si>
  <si>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</si>
  <si>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</si>
  <si>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</si>
  <si>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</si>
  <si>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</si>
  <si>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</si>
  <si>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</si>
  <si>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</si>
  <si>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</si>
  <si>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</si>
  <si>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</si>
  <si>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</si>
  <si>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</si>
  <si>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</si>
  <si>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</si>
  <si>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</si>
  <si>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</si>
  <si>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</si>
  <si>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</si>
  <si>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</si>
  <si>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</si>
  <si>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</si>
  <si>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</si>
  <si>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</si>
  <si>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</si>
  <si>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</si>
  <si>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</si>
  <si>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</si>
  <si>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</si>
  <si>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</si>
  <si>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</si>
  <si>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</si>
  <si>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</si>
  <si>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</si>
  <si>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</si>
  <si>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</si>
  <si>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</si>
  <si>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</si>
  <si>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</si>
  <si>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</si>
  <si>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</si>
  <si>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</si>
  <si>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</si>
  <si>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</si>
  <si>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</si>
  <si>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</si>
  <si>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</si>
  <si>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</si>
  <si>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</si>
  <si>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</si>
  <si>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</si>
  <si>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</si>
  <si>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</si>
  <si>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</si>
  <si>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</si>
  <si>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</si>
  <si>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</si>
  <si>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</si>
  <si>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</si>
  <si>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</si>
  <si>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</si>
  <si>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</si>
  <si>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</si>
  <si>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</si>
  <si>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</si>
  <si>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</si>
  <si>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</si>
  <si>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</si>
  <si>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</si>
  <si>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</si>
  <si>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</si>
  <si>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</si>
  <si>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</si>
  <si>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</si>
  <si>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</si>
  <si>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</si>
  <si>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</si>
  <si>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</si>
  <si>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</si>
  <si>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</si>
  <si>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</si>
  <si>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</si>
  <si>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</si>
  <si>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</si>
  <si>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</si>
  <si>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</si>
  <si>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</si>
  <si>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</si>
  <si>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</si>
  <si>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</si>
  <si>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</si>
  <si>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</si>
  <si>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</si>
  <si>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</si>
  <si>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</si>
  <si>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</si>
  <si>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</si>
  <si>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</si>
  <si>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</si>
  <si>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</si>
  <si>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</si>
  <si>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</si>
  <si>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</si>
  <si>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</si>
  <si>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</si>
  <si>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</si>
  <si>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</si>
  <si>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</si>
  <si>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</si>
  <si>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</si>
  <si>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</si>
  <si>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</si>
  <si>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</si>
  <si>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</si>
  <si>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</si>
  <si>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</si>
  <si>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</si>
  <si>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</si>
  <si>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</si>
  <si>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</si>
  <si>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</si>
  <si>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</si>
  <si>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</si>
  <si>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</si>
  <si>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</si>
  <si>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</si>
  <si>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</si>
  <si>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</si>
  <si>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</si>
  <si>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</si>
  <si>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</si>
  <si>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</si>
  <si>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</si>
  <si>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</si>
  <si>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</si>
  <si>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</si>
  <si>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</si>
  <si>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</si>
  <si>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</si>
  <si>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</si>
  <si>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</si>
  <si>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</si>
  <si>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</si>
  <si>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</si>
  <si>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</si>
  <si>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</si>
  <si>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</si>
  <si>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</si>
  <si>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</si>
  <si>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</si>
  <si>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</si>
  <si>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</si>
  <si>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</si>
  <si>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</si>
  <si>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</si>
  <si>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</si>
  <si>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</si>
  <si>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</si>
  <si>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</si>
  <si>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</si>
  <si>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</si>
  <si>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</si>
  <si>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</si>
  <si>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</si>
  <si>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</si>
  <si>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</si>
  <si>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</si>
  <si>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</si>
  <si>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</si>
  <si>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</si>
  <si>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</si>
  <si>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</si>
  <si>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</si>
  <si>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</si>
  <si>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</si>
  <si>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</si>
  <si>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</si>
  <si>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</si>
  <si>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</si>
  <si>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</si>
  <si>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</si>
  <si>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</si>
  <si>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</si>
  <si>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</si>
  <si>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</si>
  <si>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</si>
  <si>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</si>
  <si>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</si>
  <si>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</si>
  <si>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</si>
  <si>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</si>
  <si>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</si>
  <si>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</si>
  <si>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</si>
  <si>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</si>
  <si>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</si>
  <si>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</si>
  <si>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</si>
  <si>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</si>
  <si>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</si>
  <si>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</si>
  <si>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</si>
  <si>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</si>
  <si>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</si>
  <si>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</si>
  <si>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</si>
  <si>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</si>
  <si>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</si>
  <si>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</si>
  <si>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</si>
  <si>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</si>
  <si>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</si>
  <si>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</si>
  <si>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</si>
  <si>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</si>
  <si>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</si>
  <si>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</si>
  <si>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</si>
  <si>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</si>
  <si>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</si>
  <si>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</si>
  <si>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</si>
  <si>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</si>
  <si>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</si>
  <si>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</si>
  <si>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</si>
  <si>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</si>
  <si>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</si>
  <si>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</si>
  <si>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</si>
  <si>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</si>
  <si>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</si>
  <si>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</si>
  <si>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</si>
  <si>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</si>
  <si>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</si>
  <si>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</si>
  <si>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</si>
  <si>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</si>
  <si>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</si>
  <si>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</si>
  <si>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</si>
  <si>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</si>
  <si>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</si>
  <si>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</si>
  <si>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</si>
  <si>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</si>
  <si>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</si>
  <si>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</si>
  <si>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</si>
  <si>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</si>
  <si>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</si>
  <si>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</si>
  <si>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</si>
  <si>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</si>
  <si>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</si>
  <si>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</si>
  <si>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</si>
  <si>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</si>
  <si>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</si>
  <si>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</si>
  <si>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</si>
  <si>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</si>
  <si>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</si>
  <si>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</si>
  <si>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</si>
  <si>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</si>
  <si>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</si>
  <si>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</si>
  <si>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</si>
  <si>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</si>
  <si>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</si>
  <si>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</si>
  <si>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</si>
  <si>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</si>
  <si>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</si>
  <si>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</si>
  <si>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</si>
  <si>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</si>
  <si>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</si>
  <si>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</si>
  <si>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</si>
  <si>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</si>
  <si>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</si>
  <si>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</si>
  <si>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</si>
  <si>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</si>
  <si>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</si>
  <si>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</si>
  <si>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</si>
  <si>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</si>
  <si>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</si>
  <si>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</si>
  <si>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</si>
  <si>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</si>
  <si>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</si>
  <si>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</si>
  <si>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</si>
  <si>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</si>
  <si>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</si>
  <si>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</si>
  <si>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</si>
  <si>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</si>
  <si>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</si>
  <si>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</si>
  <si>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</si>
  <si>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</si>
  <si>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</si>
  <si>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</si>
  <si>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</si>
  <si>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</si>
  <si>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</si>
  <si>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</si>
  <si>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</si>
  <si>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</si>
  <si>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</si>
  <si>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</si>
  <si>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</si>
  <si>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</si>
  <si>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</si>
  <si>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</si>
  <si>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</si>
  <si>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</si>
  <si>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</si>
  <si>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</si>
  <si>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</si>
  <si>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</si>
  <si>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</si>
  <si>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</si>
  <si>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</si>
  <si>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</si>
  <si>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</si>
  <si>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</si>
  <si>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</si>
  <si>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</si>
  <si>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</si>
  <si>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</si>
  <si>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</si>
  <si>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</si>
  <si>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</si>
  <si>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</si>
  <si>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</si>
  <si>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</si>
  <si>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</si>
  <si>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</si>
  <si>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</si>
  <si>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</si>
  <si>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</si>
  <si>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</si>
  <si>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</si>
  <si>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</si>
  <si>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</si>
  <si>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</si>
  <si>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</si>
  <si>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</si>
  <si>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</si>
  <si>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</si>
  <si>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</si>
  <si>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</si>
  <si>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</si>
  <si>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</si>
  <si>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</si>
  <si>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</si>
  <si>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</si>
  <si>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</si>
  <si>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</si>
  <si>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</si>
  <si>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</si>
  <si>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</si>
  <si>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</si>
  <si>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</si>
  <si>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</si>
  <si>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</si>
  <si>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</si>
  <si>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</si>
  <si>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</si>
  <si>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</si>
  <si>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</si>
  <si>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</si>
  <si>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</si>
  <si>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</si>
  <si>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</si>
  <si>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</si>
  <si>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</si>
  <si>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</si>
  <si>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</si>
  <si>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</si>
  <si>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</si>
  <si>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</si>
  <si>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</si>
  <si>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</si>
  <si>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</si>
  <si>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</si>
  <si>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</si>
  <si>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</si>
  <si>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</si>
  <si>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</si>
  <si>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</si>
  <si>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</si>
  <si>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</si>
  <si>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</si>
  <si>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</si>
  <si>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</si>
  <si>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</si>
  <si>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</si>
  <si>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</si>
  <si>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</si>
  <si>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</si>
  <si>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</si>
  <si>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</si>
  <si>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</si>
  <si>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</si>
  <si>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</si>
  <si>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</si>
  <si>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</si>
  <si>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</si>
  <si>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</si>
  <si>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</si>
  <si>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</si>
  <si>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</si>
  <si>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</si>
  <si>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</si>
  <si>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</si>
  <si>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</si>
  <si>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</si>
  <si>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</si>
  <si>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</si>
  <si>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</si>
  <si>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</si>
  <si>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</si>
  <si>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</si>
  <si>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</si>
  <si>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</si>
  <si>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</si>
  <si>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</si>
  <si>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</si>
  <si>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</si>
  <si>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</si>
  <si>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</si>
  <si>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</si>
  <si>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</si>
  <si>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</si>
  <si>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</si>
  <si>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</si>
  <si>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</si>
  <si>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</si>
  <si>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</si>
  <si>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</si>
  <si>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</si>
  <si>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</si>
  <si>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</si>
  <si>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</si>
  <si>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</si>
  <si>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</si>
  <si>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</si>
  <si>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</si>
  <si>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</si>
  <si>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</si>
  <si>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</si>
  <si>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</si>
  <si>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</si>
  <si>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</si>
  <si>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</si>
  <si>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</si>
  <si>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</si>
  <si>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</si>
  <si>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</si>
  <si>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</si>
  <si>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</si>
  <si>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</si>
  <si>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</si>
  <si>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</si>
  <si>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</si>
  <si>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</si>
  <si>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</si>
  <si>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</si>
  <si>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</si>
  <si>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</si>
  <si>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</si>
  <si>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</si>
  <si>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</si>
  <si>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</si>
  <si>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</si>
  <si>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</si>
  <si>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</si>
  <si>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</si>
  <si>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</si>
  <si>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</si>
  <si>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</si>
  <si>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</si>
  <si>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</si>
  <si>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</si>
  <si>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</si>
  <si>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</si>
  <si>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</si>
  <si>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</si>
  <si>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</si>
  <si>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</si>
  <si>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</si>
  <si>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</si>
  <si>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</si>
  <si>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</si>
  <si>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</si>
  <si>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</si>
  <si>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</si>
  <si>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</si>
  <si>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</si>
  <si>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</si>
  <si>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</si>
  <si>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</si>
  <si>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</si>
  <si>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</si>
  <si>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</si>
  <si>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</si>
  <si>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</si>
  <si>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</si>
  <si>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</si>
  <si>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</si>
  <si>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</si>
  <si>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</si>
  <si>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</si>
  <si>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</si>
  <si>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</si>
  <si>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</si>
  <si>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</si>
  <si>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</si>
  <si>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</si>
  <si>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</si>
  <si>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</si>
  <si>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</si>
  <si>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</si>
  <si>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</si>
  <si>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</si>
  <si>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</si>
  <si>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</si>
  <si>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</si>
  <si>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</si>
  <si>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</si>
  <si>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</si>
  <si>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</si>
  <si>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</si>
  <si>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</si>
  <si>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</si>
  <si>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</si>
  <si>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</si>
  <si>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</si>
  <si>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</si>
  <si>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</si>
  <si>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</si>
  <si>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</si>
  <si>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</si>
  <si>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</si>
  <si>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</si>
  <si>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</si>
  <si>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</si>
  <si>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</si>
  <si>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</si>
  <si>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</si>
  <si>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</si>
  <si>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</si>
  <si>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</si>
  <si>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</si>
  <si>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</si>
  <si>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</si>
  <si>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</si>
  <si>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</si>
  <si>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</si>
  <si>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</si>
  <si>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</si>
  <si>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</si>
  <si>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</si>
  <si>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</si>
  <si>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</si>
  <si>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</si>
  <si>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</si>
  <si>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</si>
  <si>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</si>
  <si>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</si>
  <si>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</si>
  <si>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</si>
  <si>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</si>
  <si>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</si>
  <si>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</si>
  <si>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</si>
  <si>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</si>
  <si>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</si>
  <si>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</si>
  <si>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</si>
  <si>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</si>
  <si>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</si>
  <si>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</si>
  <si>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</si>
  <si>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</si>
  <si>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</si>
  <si>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</si>
  <si>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</si>
  <si>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</si>
  <si>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</si>
  <si>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</si>
  <si>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</si>
  <si>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</si>
  <si>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</si>
  <si>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</si>
  <si>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</si>
  <si>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</si>
  <si>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</si>
  <si>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</si>
  <si>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</si>
  <si>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</si>
  <si>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</si>
  <si>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</si>
  <si>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</si>
  <si>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</si>
  <si>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</si>
  <si>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</si>
  <si>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</si>
  <si>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</si>
  <si>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</si>
  <si>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</si>
  <si>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</si>
  <si>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</si>
  <si>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</si>
  <si>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</si>
  <si>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</si>
  <si>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</si>
  <si>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</si>
  <si>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</si>
  <si>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</si>
  <si>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</si>
  <si>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</si>
  <si>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</si>
  <si>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</si>
  <si>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</si>
  <si>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</si>
  <si>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</si>
  <si>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</si>
  <si>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</si>
  <si>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</si>
  <si>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</si>
  <si>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</si>
  <si>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</si>
  <si>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</si>
  <si>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</si>
  <si>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</si>
  <si>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</si>
  <si>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</si>
  <si>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</si>
  <si>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</si>
  <si>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</si>
  <si>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</si>
  <si>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</si>
  <si>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</si>
  <si>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</si>
  <si>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</si>
  <si>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</si>
  <si>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</si>
  <si>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</si>
  <si>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</si>
  <si>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</si>
  <si>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</si>
  <si>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</si>
  <si>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</si>
  <si>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</si>
  <si>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</si>
  <si>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</si>
  <si>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</si>
  <si>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</si>
  <si>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</si>
  <si>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</si>
  <si>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</si>
  <si>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</si>
  <si>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</si>
  <si>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</si>
  <si>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</si>
  <si>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</si>
  <si>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</si>
  <si>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</si>
  <si>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</si>
  <si>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</si>
  <si>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</si>
  <si>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</si>
  <si>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</si>
  <si>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</si>
  <si>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</si>
  <si>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</si>
  <si>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</si>
  <si>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</si>
  <si>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</si>
  <si>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</si>
  <si>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</si>
  <si>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</si>
  <si>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</si>
  <si>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</si>
  <si>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</si>
  <si>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</si>
  <si>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</si>
  <si>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</si>
  <si>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</si>
  <si>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</si>
  <si>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</si>
  <si>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</si>
  <si>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</si>
  <si>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</si>
  <si>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</si>
  <si>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</si>
  <si>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</si>
  <si>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</si>
  <si>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</si>
  <si>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</si>
  <si>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</si>
  <si>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</si>
  <si>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</si>
  <si>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</si>
  <si>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</si>
  <si>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</si>
  <si>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</si>
  <si>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</si>
  <si>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</si>
  <si>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</si>
  <si>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</si>
  <si>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</si>
  <si>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</si>
  <si>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</si>
  <si>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</si>
  <si>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</si>
  <si>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</si>
  <si>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</si>
  <si>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</si>
  <si>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</si>
  <si>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</si>
  <si>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</si>
  <si>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</si>
  <si>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</si>
  <si>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</si>
  <si>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</si>
  <si>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</si>
  <si>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</si>
  <si>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</si>
  <si>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</si>
  <si>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</si>
  <si>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</si>
  <si>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</si>
  <si>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</si>
  <si>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</si>
  <si>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</si>
  <si>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</si>
  <si>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</si>
  <si>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</si>
  <si>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</si>
  <si>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</si>
  <si>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</si>
  <si>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</si>
  <si>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</si>
  <si>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</si>
  <si>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</si>
  <si>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</si>
  <si>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</si>
  <si>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</si>
  <si>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</si>
  <si>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</si>
  <si>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</si>
  <si>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</si>
  <si>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</si>
  <si>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</si>
  <si>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</si>
  <si>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</si>
  <si>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</si>
  <si>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</si>
  <si>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</si>
  <si>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</si>
  <si>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</si>
  <si>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</si>
  <si>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</si>
  <si>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</si>
  <si>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</si>
  <si>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</si>
  <si>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</si>
  <si>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</si>
  <si>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</si>
  <si>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</si>
  <si>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</si>
  <si>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</si>
  <si>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</si>
  <si>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</si>
  <si>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</si>
  <si>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</si>
  <si>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</si>
  <si>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</si>
  <si>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</si>
  <si>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</si>
  <si>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</si>
  <si>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</si>
  <si>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</si>
  <si>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</si>
  <si>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</si>
  <si>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</si>
  <si>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</si>
  <si>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</si>
  <si>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</si>
  <si>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</si>
  <si>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</si>
  <si>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</si>
  <si>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</si>
  <si>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</si>
  <si>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</si>
  <si>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</si>
  <si>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</si>
  <si>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</si>
  <si>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</si>
  <si>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</si>
  <si>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</si>
  <si>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</si>
  <si>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</si>
  <si>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</si>
  <si>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</si>
  <si>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</si>
  <si>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</si>
  <si>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</si>
  <si>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</si>
  <si>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</si>
  <si>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</si>
  <si>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</si>
  <si>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</si>
  <si>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</si>
  <si>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</si>
  <si>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</si>
  <si>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</si>
  <si>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</si>
  <si>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</si>
  <si>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</si>
  <si>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</si>
  <si>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</si>
  <si>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</si>
  <si>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</si>
  <si>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</si>
  <si>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</si>
  <si>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</si>
  <si>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</si>
  <si>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</si>
  <si>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</si>
  <si>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</si>
  <si>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</si>
  <si>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</si>
  <si>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</si>
  <si>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</si>
  <si>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</si>
  <si>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</si>
  <si>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</si>
  <si>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</si>
  <si>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</si>
  <si>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</si>
  <si>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</si>
  <si>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</si>
  <si>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</si>
  <si>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</si>
  <si>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</si>
  <si>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</si>
  <si>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</si>
  <si>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</si>
  <si>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</si>
  <si>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</si>
  <si>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</si>
  <si>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</si>
  <si>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</si>
  <si>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</si>
  <si>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</si>
  <si>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</si>
  <si>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</si>
  <si>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</si>
  <si>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</si>
  <si>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</si>
  <si>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</si>
  <si>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</si>
  <si>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</si>
  <si>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</si>
  <si>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</si>
  <si>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</si>
  <si>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</si>
  <si>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</si>
  <si>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</si>
  <si>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</si>
  <si>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</si>
  <si>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</si>
  <si>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</si>
  <si>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</si>
  <si>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</si>
  <si>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</si>
  <si>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</si>
  <si>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</si>
  <si>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</si>
  <si>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</si>
  <si>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</si>
  <si>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</si>
  <si>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</si>
  <si>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</si>
  <si>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</si>
  <si>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</si>
  <si>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</si>
  <si>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</si>
  <si>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</si>
  <si>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</si>
  <si>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</si>
  <si>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</si>
  <si>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</si>
  <si>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</si>
  <si>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</si>
  <si>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</si>
  <si>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</si>
  <si>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</si>
  <si>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</si>
  <si>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</si>
  <si>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</si>
  <si>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</si>
  <si>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</si>
  <si>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</si>
  <si>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</si>
  <si>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</si>
  <si>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</si>
  <si>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</si>
  <si>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</si>
  <si>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</si>
  <si>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</si>
  <si>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</si>
  <si>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</si>
  <si>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</si>
  <si>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</si>
  <si>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</si>
  <si>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</si>
  <si>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</si>
  <si>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</si>
  <si>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</si>
  <si>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</si>
  <si>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</si>
  <si>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</si>
  <si>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</si>
  <si>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</si>
  <si>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</si>
  <si>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</si>
  <si>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</si>
  <si>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</si>
  <si>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</si>
  <si>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</si>
  <si>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</si>
  <si>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</si>
  <si>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</si>
  <si>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</si>
  <si>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</si>
  <si>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</si>
  <si>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</si>
  <si>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</si>
  <si>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</si>
  <si>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</si>
  <si>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</si>
  <si>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</si>
  <si>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</si>
  <si>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</si>
  <si>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</si>
  <si>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</si>
  <si>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</si>
  <si>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</si>
  <si>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</si>
  <si>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</si>
  <si>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</si>
  <si>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</si>
  <si>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</si>
  <si>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</si>
  <si>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</si>
  <si>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</si>
  <si>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</si>
  <si>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</si>
  <si>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</si>
  <si>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</si>
  <si>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</si>
  <si>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</si>
  <si>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</si>
  <si>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</si>
  <si>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</si>
  <si>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</si>
  <si>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</si>
  <si>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</si>
  <si>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</si>
  <si>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</si>
  <si>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</si>
  <si>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</si>
  <si>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</si>
  <si>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</si>
  <si>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</si>
  <si>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</si>
  <si>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</si>
  <si>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</si>
  <si>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</si>
  <si>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</si>
  <si>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</si>
  <si>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</si>
  <si>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</si>
  <si>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</si>
  <si>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</si>
  <si>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</si>
  <si>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</si>
  <si>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</si>
  <si>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</si>
  <si>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</si>
  <si>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</si>
  <si>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</si>
  <si>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</si>
  <si>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</si>
  <si>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</si>
  <si>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</si>
  <si>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</si>
  <si>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</si>
  <si>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</si>
  <si>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</si>
  <si>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</si>
  <si>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</si>
  <si>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</si>
  <si>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</si>
  <si>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</si>
  <si>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</si>
  <si>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</si>
  <si>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</si>
  <si>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</si>
  <si>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</si>
  <si>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</si>
  <si>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</si>
  <si>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</si>
  <si>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</si>
  <si>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</si>
  <si>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</si>
  <si>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</si>
  <si>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</si>
  <si>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</si>
  <si>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</si>
  <si>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</si>
  <si>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</si>
  <si>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</si>
  <si>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</si>
  <si>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</si>
  <si>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</si>
  <si>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</si>
  <si>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</si>
  <si>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</si>
  <si>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</si>
  <si>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</si>
  <si>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</si>
  <si>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</si>
  <si>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</si>
  <si>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</si>
  <si>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</si>
  <si>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</si>
  <si>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</si>
  <si>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</si>
  <si>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</si>
  <si>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</si>
  <si>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</si>
  <si>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</si>
  <si>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</si>
  <si>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</si>
  <si>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</si>
  <si>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</si>
  <si>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</si>
  <si>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</si>
  <si>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</si>
  <si>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</si>
  <si>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</si>
  <si>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</si>
  <si>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</si>
  <si>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</si>
  <si>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</si>
  <si>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</si>
  <si>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</si>
  <si>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</si>
  <si>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</si>
  <si>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</si>
  <si>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</si>
  <si>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</si>
  <si>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</si>
  <si>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</si>
  <si>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</si>
  <si>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</si>
  <si>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</si>
  <si>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</si>
  <si>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</si>
  <si>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</si>
  <si>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</si>
  <si>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</si>
  <si>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</si>
  <si>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</si>
  <si>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</si>
  <si>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</si>
  <si>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</si>
  <si>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</si>
  <si>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</si>
  <si>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</si>
  <si>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</si>
  <si>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</si>
  <si>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</si>
  <si>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</si>
  <si>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</si>
  <si>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</si>
  <si>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</si>
  <si>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</si>
  <si>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</si>
  <si>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</si>
  <si>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</si>
  <si>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</si>
  <si>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</si>
  <si>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</si>
  <si>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</si>
  <si>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</si>
  <si>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</si>
  <si>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</si>
  <si>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</si>
  <si>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</si>
  <si>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</si>
  <si>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</si>
  <si>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</si>
  <si>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</si>
  <si>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</si>
  <si>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</si>
  <si>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</si>
  <si>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</si>
  <si>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</si>
  <si>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</si>
  <si>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</si>
  <si>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</si>
  <si>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</si>
  <si>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</si>
  <si>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</si>
  <si>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</si>
  <si>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</si>
  <si>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</si>
  <si>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</si>
  <si>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</si>
  <si>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</si>
  <si>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</si>
  <si>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</si>
  <si>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</si>
  <si>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</si>
  <si>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</si>
  <si>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</si>
  <si>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</si>
  <si>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</si>
  <si>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</si>
  <si>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</si>
  <si>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</si>
  <si>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</si>
  <si>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</si>
  <si>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</si>
  <si>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</si>
  <si>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</si>
  <si>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</si>
  <si>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</si>
  <si>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</si>
  <si>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</si>
  <si>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</si>
  <si>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</si>
  <si>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</si>
  <si>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</si>
  <si>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</si>
  <si>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</si>
  <si>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</si>
  <si>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</si>
  <si>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</si>
  <si>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</si>
  <si>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</si>
  <si>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</si>
  <si>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</si>
  <si>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</si>
  <si>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</si>
  <si>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</si>
  <si>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</si>
  <si>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</si>
  <si>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</si>
  <si>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</si>
  <si>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</si>
  <si>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</si>
  <si>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</si>
  <si>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</si>
  <si>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</si>
  <si>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</si>
  <si>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</si>
  <si>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</si>
  <si>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</si>
  <si>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</si>
  <si>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</si>
  <si>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</si>
  <si>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</si>
  <si>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</si>
  <si>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</si>
  <si>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</si>
  <si>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</si>
  <si>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</si>
  <si>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</si>
  <si>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</si>
  <si>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</si>
  <si>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</si>
  <si>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</si>
  <si>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</si>
  <si>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</si>
  <si>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</si>
  <si>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</si>
  <si>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</si>
  <si>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</si>
  <si>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</si>
  <si>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</si>
  <si>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</si>
  <si>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</si>
  <si>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</si>
  <si>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</si>
  <si>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</si>
  <si>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</si>
  <si>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</si>
  <si>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</si>
  <si>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</si>
  <si>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</si>
  <si>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</si>
  <si>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</si>
  <si>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</si>
  <si>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</si>
  <si>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</si>
  <si>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</si>
  <si>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</si>
  <si>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</si>
  <si>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</si>
  <si>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</si>
  <si>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</si>
  <si>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</si>
  <si>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</si>
  <si>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</si>
  <si>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</si>
  <si>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</si>
  <si>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</si>
  <si>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</si>
  <si>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</si>
  <si>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</si>
  <si>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</si>
  <si>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</si>
  <si>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</si>
  <si>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</si>
  <si>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</si>
  <si>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</si>
  <si>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</si>
  <si>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</si>
  <si>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</si>
  <si>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</si>
  <si>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</si>
  <si>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</si>
  <si>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</si>
  <si>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</si>
  <si>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</si>
  <si>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</si>
  <si>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</si>
  <si>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</si>
  <si>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</si>
  <si>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</si>
  <si>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</si>
  <si>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</si>
  <si>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</si>
  <si>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</si>
  <si>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</si>
  <si>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</si>
  <si>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</si>
  <si>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</si>
  <si>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</si>
  <si>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</si>
  <si>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</si>
  <si>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</si>
  <si>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</si>
  <si>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</si>
  <si>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</si>
  <si>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</si>
  <si>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</si>
  <si>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</si>
  <si>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</si>
  <si>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</si>
  <si>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</si>
  <si>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</si>
  <si>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</si>
  <si>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</si>
  <si>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</si>
  <si>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</si>
  <si>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</si>
  <si>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</si>
  <si>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</si>
  <si>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</si>
  <si>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</si>
  <si>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</si>
  <si>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</si>
  <si>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</si>
  <si>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</si>
  <si>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</si>
  <si>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</si>
  <si>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</si>
  <si>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</si>
  <si>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</si>
  <si>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</si>
  <si>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</si>
  <si>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</si>
  <si>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</si>
  <si>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</si>
  <si>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</si>
  <si>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</si>
  <si>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</si>
  <si>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</si>
  <si>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</si>
  <si>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</si>
  <si>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</si>
  <si>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</si>
  <si>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</si>
  <si>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</si>
  <si>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</si>
  <si>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</si>
  <si>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</si>
  <si>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</si>
  <si>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</si>
  <si>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</si>
  <si>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</si>
  <si>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</si>
  <si>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</si>
  <si>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</si>
  <si>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</si>
  <si>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</si>
  <si>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</si>
  <si>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</si>
  <si>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</si>
  <si>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</si>
  <si>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</si>
  <si>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</si>
  <si>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</si>
  <si>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</si>
  <si>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</si>
  <si>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</si>
  <si>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</si>
  <si>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</si>
  <si>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</si>
  <si>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</si>
  <si>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</si>
  <si>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</si>
  <si>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</si>
  <si>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</si>
  <si>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</si>
  <si>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</si>
  <si>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</si>
  <si>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</si>
  <si>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</si>
  <si>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</si>
  <si>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</si>
  <si>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</si>
  <si>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</si>
  <si>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</si>
  <si>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</si>
  <si>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</si>
  <si>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</si>
  <si>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</si>
  <si>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</si>
  <si>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</si>
  <si>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</si>
  <si>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</si>
  <si>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</si>
  <si>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</si>
  <si>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</si>
  <si>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</si>
  <si>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</si>
  <si>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</si>
  <si>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</si>
  <si>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</si>
  <si>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</si>
  <si>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</si>
  <si>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</si>
  <si>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</si>
  <si>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</si>
  <si>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</si>
  <si>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</si>
  <si>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</si>
  <si>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</si>
  <si>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</si>
  <si>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</si>
  <si>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</si>
  <si>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</si>
  <si>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</si>
  <si>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</si>
  <si>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</si>
  <si>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</si>
  <si>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</si>
  <si>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</si>
  <si>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</si>
  <si>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</si>
  <si>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</si>
  <si>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</si>
  <si>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</si>
  <si>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</si>
  <si>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</si>
  <si>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</si>
  <si>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</si>
  <si>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</si>
  <si>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</si>
  <si>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</si>
  <si>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</si>
  <si>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</si>
  <si>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</si>
  <si>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</si>
  <si>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</si>
  <si>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</si>
  <si>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</si>
  <si>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</si>
  <si>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</si>
  <si>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</si>
  <si>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</si>
  <si>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</si>
  <si>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</si>
  <si>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</si>
  <si>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</si>
  <si>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</si>
  <si>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</si>
  <si>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</si>
  <si>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</si>
  <si>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</si>
  <si>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</si>
  <si>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</si>
  <si>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</si>
  <si>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</si>
  <si>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</si>
  <si>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</si>
  <si>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</si>
  <si>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</si>
  <si>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</si>
  <si>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</si>
  <si>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</si>
  <si>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</si>
  <si>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</si>
  <si>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</si>
  <si>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</si>
  <si>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</si>
  <si>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</si>
  <si>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</si>
  <si>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</si>
  <si>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</si>
  <si>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</si>
  <si>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</si>
  <si>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</si>
  <si>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</si>
  <si>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</si>
  <si>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</si>
  <si>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</si>
  <si>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</si>
  <si>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</si>
  <si>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</si>
  <si>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</si>
  <si>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</si>
  <si>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</si>
  <si>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</si>
  <si>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</si>
  <si>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</si>
  <si>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</si>
  <si>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</si>
  <si>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</si>
  <si>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</si>
  <si>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</si>
  <si>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</si>
  <si>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</si>
  <si>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</si>
  <si>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</si>
  <si>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</si>
  <si>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</si>
  <si>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</si>
  <si>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</si>
  <si>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</si>
  <si>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</si>
  <si>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</si>
  <si>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</si>
  <si>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</si>
  <si>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</si>
  <si>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</si>
  <si>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</si>
  <si>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</si>
  <si>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</si>
  <si>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</si>
  <si>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</si>
  <si>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</si>
  <si>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</si>
  <si>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</si>
  <si>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</si>
  <si>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</si>
  <si>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</si>
  <si>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</si>
  <si>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</si>
  <si>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</si>
  <si>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</si>
  <si>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</si>
  <si>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</si>
  <si>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</si>
  <si>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</si>
  <si>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</si>
  <si>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</si>
  <si>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</si>
  <si>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</si>
  <si>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</si>
  <si>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</si>
  <si>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</si>
  <si>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</si>
  <si>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</si>
  <si>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</si>
  <si>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</si>
  <si>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</si>
  <si>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</si>
  <si>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</si>
  <si>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</si>
  <si>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</si>
  <si>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</si>
  <si>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</si>
  <si>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</si>
  <si>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</si>
  <si>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</si>
  <si>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</si>
  <si>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</si>
  <si>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</si>
  <si>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</si>
  <si>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</si>
  <si>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</si>
  <si>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</si>
  <si>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</si>
  <si>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</si>
  <si>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</si>
  <si>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</si>
  <si>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</si>
  <si>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</si>
  <si>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</si>
  <si>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</si>
  <si>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</si>
  <si>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</si>
  <si>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</si>
  <si>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</si>
  <si>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</si>
  <si>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</si>
  <si>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</si>
  <si>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</si>
  <si>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</si>
  <si>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</si>
  <si>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</si>
  <si>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</si>
  <si>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</si>
  <si>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</si>
  <si>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</si>
  <si>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</si>
  <si>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</si>
  <si>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</si>
  <si>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</si>
  <si>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</si>
  <si>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</si>
  <si>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</si>
  <si>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</si>
  <si>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</si>
  <si>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</si>
  <si>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</si>
  <si>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</si>
  <si>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</si>
  <si>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</si>
  <si>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</si>
  <si>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</si>
  <si>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</si>
  <si>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</si>
  <si>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</si>
  <si>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</si>
  <si>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</si>
  <si>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</si>
  <si>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</si>
  <si>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</si>
  <si>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</si>
  <si>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</si>
  <si>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</si>
  <si>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</si>
  <si>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</si>
  <si>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</si>
  <si>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</si>
  <si>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</si>
  <si>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</si>
  <si>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</si>
  <si>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</si>
  <si>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</si>
  <si>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</si>
  <si>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</si>
  <si>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</si>
  <si>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</si>
  <si>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</si>
  <si>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</si>
  <si>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</si>
  <si>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</si>
  <si>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</si>
  <si>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</si>
  <si>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</si>
  <si>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</si>
  <si>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</si>
  <si>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</si>
  <si>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</si>
  <si>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</si>
  <si>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</si>
  <si>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</si>
  <si>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</si>
  <si>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</si>
  <si>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</si>
  <si>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</si>
  <si>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</si>
  <si>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</si>
  <si>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</si>
  <si>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</si>
  <si>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</si>
  <si>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</si>
  <si>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</si>
  <si>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</si>
  <si>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</si>
  <si>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</si>
  <si>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</si>
  <si>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</si>
  <si>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</si>
  <si>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</si>
  <si>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</si>
  <si>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</si>
  <si>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</si>
  <si>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</si>
  <si>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</si>
  <si>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</si>
  <si>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</si>
  <si>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</si>
  <si>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</si>
  <si>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</si>
  <si>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</si>
  <si>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</si>
  <si>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</si>
  <si>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</si>
  <si>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</si>
  <si>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</si>
  <si>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</si>
  <si>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</si>
  <si>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</si>
  <si>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</si>
  <si>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</si>
  <si>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</si>
  <si>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</si>
  <si>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</si>
  <si>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</si>
  <si>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</si>
  <si>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</si>
  <si>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</si>
  <si>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</si>
  <si>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</si>
  <si>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</si>
  <si>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</si>
  <si>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</si>
  <si>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</si>
  <si>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</si>
  <si>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</si>
  <si>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</si>
  <si>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</si>
  <si>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</si>
  <si>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</si>
  <si>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</si>
  <si>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</si>
  <si>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</si>
  <si>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</si>
  <si>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</si>
  <si>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</si>
  <si>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</si>
  <si>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</si>
  <si>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</si>
  <si>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</si>
  <si>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</si>
  <si>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</si>
  <si>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</si>
  <si>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</si>
  <si>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</si>
  <si>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</si>
  <si>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</si>
  <si>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</si>
  <si>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</si>
  <si>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</si>
  <si>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</si>
  <si>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</si>
  <si>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</si>
  <si>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</si>
  <si>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</si>
  <si>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</si>
  <si>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</si>
  <si>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</si>
  <si>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</si>
  <si>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</si>
  <si>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</si>
  <si>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</si>
  <si>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</si>
  <si>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</si>
  <si>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</si>
  <si>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</si>
  <si>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</si>
  <si>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</si>
  <si>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</si>
  <si>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</si>
  <si>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</si>
  <si>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</si>
  <si>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</si>
  <si>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</si>
  <si>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</si>
  <si>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</si>
  <si>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</si>
  <si>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</si>
  <si>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</si>
  <si>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</si>
  <si>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</si>
  <si>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</si>
  <si>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</si>
  <si>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</si>
  <si>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</si>
  <si>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</si>
  <si>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</si>
  <si>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</si>
  <si>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</si>
  <si>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</si>
  <si>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</si>
  <si>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</si>
  <si>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</si>
  <si>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</si>
  <si>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</si>
  <si>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</si>
  <si>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</si>
  <si>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</si>
  <si>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</si>
  <si>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</si>
  <si>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</si>
  <si>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</si>
  <si>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</si>
  <si>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</si>
  <si>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</si>
  <si>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</si>
  <si>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</si>
  <si>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</si>
  <si>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</si>
  <si>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</si>
  <si>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</si>
  <si>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</si>
  <si>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</si>
  <si>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</si>
  <si>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</si>
  <si>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</si>
  <si>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</si>
  <si>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</si>
  <si>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</si>
  <si>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</si>
  <si>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</si>
  <si>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</si>
  <si>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</si>
  <si>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</si>
  <si>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</si>
  <si>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</si>
  <si>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</si>
  <si>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</si>
  <si>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</si>
  <si>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</si>
  <si>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</si>
  <si>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</si>
  <si>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</si>
  <si>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</si>
  <si>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</si>
  <si>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</si>
  <si>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</si>
  <si>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</si>
  <si>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</si>
  <si>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</si>
  <si>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</si>
  <si>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</si>
  <si>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</si>
  <si>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</si>
  <si>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</si>
  <si>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</si>
  <si>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</si>
  <si>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</si>
  <si>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</si>
  <si>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</si>
  <si>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</si>
  <si>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</si>
  <si>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</si>
  <si>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</si>
  <si>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</si>
  <si>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</si>
  <si>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</si>
  <si>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</si>
  <si>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</si>
  <si>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</si>
  <si>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</si>
  <si>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</si>
  <si>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</si>
  <si>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</si>
  <si>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</si>
  <si>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</si>
  <si>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</si>
  <si>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</si>
  <si>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</si>
  <si>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</si>
  <si>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</si>
  <si>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</si>
  <si>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</si>
  <si>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</si>
  <si>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</si>
  <si>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</si>
  <si>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</si>
  <si>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</si>
  <si>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</si>
  <si>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</si>
  <si>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</si>
  <si>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</si>
  <si>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</si>
  <si>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</si>
  <si>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</si>
  <si>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</si>
  <si>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</si>
  <si>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</si>
  <si>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</si>
  <si>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</si>
  <si>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</si>
  <si>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</si>
  <si>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</si>
  <si>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</si>
  <si>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</si>
  <si>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</si>
  <si>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</si>
  <si>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</si>
  <si>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</si>
  <si>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</si>
  <si>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</si>
  <si>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</si>
  <si>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</si>
  <si>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</si>
  <si>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</si>
  <si>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</si>
  <si>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</si>
  <si>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</si>
  <si>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</si>
  <si>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</si>
  <si>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</si>
  <si>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</si>
  <si>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</si>
  <si>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</si>
  <si>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</si>
  <si>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</si>
  <si>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</si>
  <si>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</si>
  <si>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</si>
  <si>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</si>
  <si>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</si>
  <si>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</si>
  <si>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</si>
  <si>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</si>
  <si>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</si>
  <si>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</si>
  <si>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</si>
  <si>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</si>
  <si>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</si>
  <si>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</si>
  <si>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</si>
  <si>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</si>
  <si>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</si>
  <si>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</si>
  <si>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</si>
  <si>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</si>
  <si>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</si>
  <si>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</si>
  <si>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</si>
  <si>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</si>
  <si>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</si>
  <si>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</si>
  <si>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</si>
  <si>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</si>
  <si>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</si>
  <si>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</si>
  <si>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</si>
  <si>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</si>
  <si>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</si>
  <si>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</si>
  <si>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</si>
  <si>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</si>
  <si>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</si>
  <si>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</si>
  <si>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</si>
  <si>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</si>
  <si>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</si>
  <si>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</si>
  <si>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</si>
  <si>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</si>
  <si>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</si>
  <si>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</si>
  <si>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</si>
  <si>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</si>
  <si>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</si>
  <si>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</si>
  <si>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</si>
  <si>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</si>
  <si>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</si>
  <si>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</si>
  <si>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</si>
  <si>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</si>
  <si>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</si>
  <si>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</si>
  <si>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</si>
  <si>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</si>
  <si>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</si>
  <si>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</si>
  <si>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</si>
  <si>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</si>
  <si>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</si>
  <si>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</si>
  <si>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</si>
  <si>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</si>
  <si>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</si>
  <si>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</si>
  <si>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</si>
  <si>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</si>
  <si>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</si>
  <si>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</si>
  <si>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</si>
  <si>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</si>
  <si>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</si>
  <si>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</si>
  <si>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</si>
  <si>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</si>
  <si>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</si>
  <si>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</si>
  <si>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</si>
  <si>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</si>
  <si>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</si>
  <si>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</si>
  <si>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</si>
  <si>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</si>
  <si>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</si>
  <si>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</si>
  <si>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</si>
  <si>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</si>
  <si>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</si>
  <si>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</si>
  <si>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</si>
  <si>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</si>
  <si>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</si>
  <si>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</si>
  <si>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</si>
  <si>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</si>
  <si>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</si>
  <si>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</si>
  <si>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</si>
  <si>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</si>
  <si>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</si>
  <si>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</si>
  <si>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</si>
  <si>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</si>
  <si>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</si>
  <si>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</si>
  <si>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</si>
  <si>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</si>
  <si>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</si>
  <si>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</si>
  <si>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</si>
  <si>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</si>
  <si>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</si>
  <si>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</si>
  <si>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</si>
  <si>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</si>
  <si>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</si>
  <si>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</si>
  <si>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</si>
  <si>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</si>
  <si>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</si>
  <si>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</si>
  <si>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</si>
  <si>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</si>
  <si>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</si>
  <si>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</si>
  <si>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</si>
  <si>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</si>
  <si>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</si>
  <si>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</si>
  <si>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</si>
  <si>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</si>
  <si>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</si>
  <si>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</si>
  <si>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</si>
  <si>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</si>
  <si>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</si>
  <si>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</si>
  <si>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</si>
  <si>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</si>
  <si>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</si>
  <si>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</si>
  <si>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</si>
  <si>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</si>
  <si>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</si>
  <si>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</si>
  <si>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</si>
  <si>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</si>
  <si>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</si>
  <si>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</si>
  <si>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</si>
  <si>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</si>
  <si>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</si>
  <si>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</si>
  <si>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</si>
  <si>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</si>
  <si>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</si>
  <si>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</si>
  <si>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</si>
  <si>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</si>
  <si>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</si>
  <si>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</si>
  <si>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</si>
  <si>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</si>
  <si>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</si>
  <si>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</si>
  <si>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</si>
  <si>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</si>
  <si>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</si>
  <si>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</si>
  <si>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</si>
  <si>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</si>
  <si>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</si>
  <si>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</si>
  <si>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</si>
  <si>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</si>
  <si>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</si>
  <si>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</si>
  <si>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</si>
  <si>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</si>
  <si>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</si>
  <si>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</si>
  <si>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</si>
  <si>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</si>
  <si>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</si>
  <si>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</si>
  <si>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</si>
  <si>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</si>
  <si>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</si>
  <si>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</si>
  <si>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</si>
  <si>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</si>
  <si>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</si>
  <si>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</si>
  <si>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</si>
  <si>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</si>
  <si>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</si>
  <si>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</si>
  <si>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</si>
  <si>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</si>
  <si>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</si>
  <si>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</si>
  <si>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</si>
  <si>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</si>
  <si>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</si>
  <si>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</si>
  <si>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</si>
  <si>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</si>
  <si>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</si>
  <si>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</si>
  <si>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</si>
  <si>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</si>
  <si>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</si>
  <si>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</si>
  <si>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</si>
  <si>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</si>
  <si>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</si>
  <si>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</si>
  <si>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</si>
  <si>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</si>
  <si>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</si>
  <si>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</si>
  <si>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</si>
  <si>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</si>
  <si>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</si>
  <si>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</si>
  <si>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</si>
  <si>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</si>
  <si>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</si>
  <si>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</si>
  <si>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</si>
  <si>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</si>
  <si>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</si>
  <si>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</si>
  <si>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</si>
  <si>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</si>
  <si>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</si>
  <si>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</si>
  <si>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</si>
  <si>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</si>
  <si>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</si>
  <si>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</si>
  <si>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</si>
  <si>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</si>
  <si>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</si>
  <si>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</si>
  <si>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</si>
  <si>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</si>
  <si>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</si>
  <si>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</si>
  <si>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</si>
  <si>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</si>
  <si>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</si>
  <si>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</si>
  <si>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</si>
  <si>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</si>
  <si>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</si>
  <si>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</si>
  <si>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</si>
  <si>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</si>
  <si>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</si>
  <si>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</si>
  <si>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</si>
  <si>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</si>
  <si>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</si>
  <si>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</si>
  <si>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</si>
  <si>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</si>
  <si>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</si>
  <si>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</si>
  <si>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</si>
  <si>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</si>
  <si>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</si>
  <si>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</si>
  <si>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</si>
  <si>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</si>
  <si>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</si>
  <si>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</si>
  <si>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</si>
  <si>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</si>
  <si>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</si>
  <si>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</si>
  <si>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</si>
  <si>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</si>
  <si>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</si>
  <si>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</si>
  <si>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</si>
  <si>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</si>
  <si>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</si>
  <si>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</si>
  <si>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</si>
  <si>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</si>
  <si>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</si>
  <si>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</si>
  <si>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</si>
  <si>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</si>
  <si>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</si>
  <si>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</si>
  <si>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</si>
  <si>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</si>
  <si>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</si>
  <si>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</si>
  <si>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</si>
  <si>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</si>
  <si>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</si>
  <si>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</si>
  <si>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</si>
  <si>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</si>
  <si>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</si>
  <si>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</si>
  <si>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</si>
  <si>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</si>
  <si>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</si>
  <si>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</si>
  <si>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</si>
  <si>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</si>
  <si>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</si>
  <si>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</si>
  <si>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</si>
  <si>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</si>
  <si>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</si>
  <si>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</si>
  <si>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</si>
  <si>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</si>
  <si>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</si>
  <si>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</si>
  <si>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</si>
  <si>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</si>
  <si>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</si>
  <si>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</si>
  <si>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</si>
  <si>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</si>
  <si>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</si>
  <si>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</si>
  <si>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</si>
  <si>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</si>
  <si>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</si>
  <si>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</si>
  <si>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</si>
  <si>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</si>
  <si>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</si>
  <si>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</si>
  <si>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</si>
  <si>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</si>
  <si>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</si>
  <si>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</si>
  <si>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</si>
  <si>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</si>
  <si>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</si>
  <si>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</si>
  <si>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</si>
  <si>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</si>
  <si>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</si>
  <si>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</si>
  <si>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</si>
  <si>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</si>
  <si>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</si>
  <si>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</si>
  <si>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</si>
  <si>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</si>
  <si>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</si>
  <si>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</si>
  <si>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</si>
  <si>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</si>
  <si>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</si>
  <si>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</si>
  <si>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</si>
  <si>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</si>
  <si>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</si>
  <si>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</si>
  <si>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</si>
  <si>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</si>
  <si>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</si>
  <si>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</si>
  <si>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</si>
  <si>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</si>
  <si>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</si>
  <si>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</si>
  <si>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</si>
  <si>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</si>
  <si>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</si>
  <si>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</si>
  <si>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</si>
  <si>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</si>
  <si>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</si>
  <si>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</si>
  <si>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</si>
  <si>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</si>
  <si>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</si>
  <si>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</si>
  <si>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</si>
  <si>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</si>
  <si>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</si>
  <si>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</si>
  <si>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</si>
  <si>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</si>
  <si>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</si>
  <si>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</si>
  <si>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</si>
  <si>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</si>
  <si>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</si>
  <si>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</si>
  <si>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</si>
  <si>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</si>
  <si>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</si>
  <si>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</si>
  <si>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</si>
  <si>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</si>
  <si>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</si>
  <si>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</si>
  <si>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</si>
  <si>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</si>
  <si>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</si>
  <si>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</si>
  <si>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</si>
  <si>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</si>
  <si>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</si>
  <si>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</si>
  <si>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</si>
  <si>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</si>
  <si>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</si>
  <si>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</si>
  <si>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</si>
  <si>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</si>
  <si>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</si>
  <si>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</si>
  <si>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</si>
  <si>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</si>
  <si>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</si>
  <si>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</si>
  <si>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</si>
  <si>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</si>
  <si>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</si>
  <si>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</si>
  <si>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</si>
  <si>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</si>
  <si>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</si>
  <si>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</si>
  <si>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</si>
  <si>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</si>
  <si>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</si>
  <si>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</si>
  <si>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</si>
  <si>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</si>
  <si>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</si>
  <si>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</si>
  <si>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</si>
  <si>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</si>
  <si>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</si>
  <si>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</si>
  <si>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</si>
  <si>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</si>
  <si>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</si>
  <si>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</si>
  <si>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</si>
  <si>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</si>
  <si>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</si>
  <si>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</si>
  <si>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</si>
  <si>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</si>
  <si>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</si>
  <si>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</si>
  <si>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</si>
  <si>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</si>
  <si>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</si>
  <si>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</si>
  <si>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</si>
  <si>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</si>
  <si>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</si>
  <si>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</si>
  <si>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</si>
  <si>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</si>
  <si>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</si>
  <si>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</si>
  <si>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</si>
  <si>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</si>
  <si>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</si>
  <si>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</si>
  <si>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</si>
  <si>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</si>
  <si>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</si>
  <si>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</si>
  <si>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</si>
  <si>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</si>
  <si>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</si>
  <si>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</si>
  <si>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</si>
  <si>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</si>
  <si>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</si>
  <si>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</si>
  <si>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</si>
  <si>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</si>
  <si>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</si>
  <si>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</si>
  <si>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</si>
  <si>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</si>
  <si>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</si>
  <si>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</si>
  <si>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</si>
  <si>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</si>
  <si>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</si>
  <si>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</si>
  <si>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</si>
  <si>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</si>
  <si>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</si>
  <si>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</si>
  <si>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</si>
  <si>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</si>
  <si>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</si>
  <si>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</si>
  <si>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</si>
  <si>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</si>
  <si>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</si>
  <si>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</si>
  <si>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</si>
  <si>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</si>
  <si>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</si>
  <si>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</si>
  <si>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</si>
  <si>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</si>
  <si>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</si>
  <si>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</si>
  <si>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</si>
  <si>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</si>
  <si>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</si>
  <si>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</si>
  <si>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</si>
  <si>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</si>
  <si>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</si>
  <si>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</si>
  <si>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</si>
  <si>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</si>
  <si>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</si>
  <si>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</si>
  <si>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</si>
  <si>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</si>
  <si>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</si>
  <si>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</si>
  <si>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</si>
  <si>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</si>
  <si>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</si>
  <si>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</si>
  <si>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</si>
  <si>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</si>
  <si>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</si>
  <si>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</si>
  <si>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</si>
  <si>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</si>
  <si>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</si>
  <si>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</si>
  <si>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</si>
  <si>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</si>
  <si>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</si>
  <si>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</si>
  <si>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</si>
  <si>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</si>
  <si>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</si>
  <si>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</si>
  <si>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</si>
  <si>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</si>
  <si>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</si>
  <si>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</si>
  <si>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</si>
  <si>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</si>
  <si>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</si>
  <si>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</si>
  <si>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</si>
  <si>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</si>
  <si>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</si>
  <si>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</si>
  <si>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</si>
  <si>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</si>
  <si>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</si>
  <si>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</si>
  <si>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</si>
  <si>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</si>
  <si>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</si>
  <si>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</si>
  <si>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</si>
  <si>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</si>
  <si>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</si>
  <si>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</si>
  <si>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</si>
  <si>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</si>
  <si>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</si>
  <si>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</si>
  <si>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</si>
  <si>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</si>
  <si>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</si>
  <si>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</si>
  <si>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</si>
  <si>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</si>
  <si>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</si>
  <si>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</si>
  <si>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</si>
  <si>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</si>
  <si>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</si>
  <si>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</si>
  <si>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</si>
  <si>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</si>
  <si>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</si>
  <si>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</si>
  <si>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</si>
  <si>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</si>
  <si>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</si>
  <si>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</si>
  <si>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</si>
  <si>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</si>
  <si>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</si>
  <si>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</si>
  <si>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</si>
  <si>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</si>
  <si>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</si>
  <si>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</si>
  <si>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</si>
  <si>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</si>
  <si>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</si>
  <si>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</si>
  <si>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</si>
  <si>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</si>
  <si>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</si>
  <si>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</si>
  <si>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</si>
  <si>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</si>
  <si>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</si>
  <si>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</si>
  <si>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</si>
  <si>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</si>
  <si>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</si>
  <si>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</si>
  <si>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</si>
  <si>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</si>
  <si>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</si>
  <si>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</si>
  <si>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</si>
  <si>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</si>
  <si>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</si>
  <si>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</si>
  <si>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</si>
  <si>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</si>
  <si>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</si>
  <si>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</si>
  <si>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</si>
  <si>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</si>
  <si>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</si>
  <si>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</si>
  <si>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</si>
  <si>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</si>
  <si>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</si>
  <si>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</si>
  <si>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</si>
  <si>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</si>
  <si>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</si>
  <si>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</si>
  <si>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</si>
  <si>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</si>
  <si>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</si>
  <si>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</si>
  <si>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</si>
  <si>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</si>
  <si>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</si>
  <si>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</si>
  <si>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</si>
  <si>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</si>
  <si>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</si>
  <si>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</si>
  <si>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</si>
  <si>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</si>
  <si>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</si>
  <si>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</si>
  <si>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</si>
  <si>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</si>
  <si>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</si>
  <si>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</si>
  <si>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</si>
  <si>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</si>
  <si>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</si>
  <si>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</si>
  <si>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</si>
  <si>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</si>
  <si>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</si>
  <si>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</si>
  <si>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</si>
  <si>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</si>
  <si>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</si>
  <si>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</si>
  <si>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</si>
  <si>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</si>
  <si>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</si>
  <si>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</si>
  <si>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</si>
  <si>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</si>
  <si>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</si>
  <si>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</si>
  <si>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</si>
  <si>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</si>
  <si>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</si>
  <si>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</si>
  <si>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</si>
  <si>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</si>
  <si>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</si>
  <si>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</si>
  <si>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</si>
  <si>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</si>
  <si>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</si>
  <si>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</si>
  <si>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</si>
  <si>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</si>
  <si>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</si>
  <si>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</si>
  <si>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</si>
  <si>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</si>
  <si>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</si>
  <si>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</si>
  <si>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</si>
  <si>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</si>
  <si>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</si>
  <si>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</si>
  <si>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</si>
  <si>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</si>
  <si>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</si>
  <si>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</si>
  <si>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</si>
  <si>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</si>
  <si>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</si>
  <si>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</si>
  <si>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</si>
  <si>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</si>
  <si>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</si>
  <si>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</si>
  <si>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</si>
  <si>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</si>
  <si>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</si>
  <si>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</si>
  <si>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</si>
  <si>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</si>
  <si>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</si>
  <si>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</si>
  <si>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</si>
  <si>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</si>
  <si>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</si>
  <si>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</si>
  <si>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</si>
  <si>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</si>
  <si>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</si>
  <si>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</si>
  <si>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</si>
  <si>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</si>
  <si>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</si>
  <si>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</si>
  <si>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</si>
  <si>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</si>
  <si>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</si>
  <si>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</si>
  <si>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</si>
  <si>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</si>
  <si>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</si>
  <si>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</si>
  <si>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</si>
  <si>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</si>
  <si>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</si>
  <si>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</si>
  <si>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</si>
  <si>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</si>
  <si>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</si>
  <si>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</si>
  <si>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</si>
  <si>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</si>
  <si>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</si>
  <si>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</si>
  <si>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</si>
  <si>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</si>
  <si>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</si>
  <si>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</si>
  <si>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</si>
  <si>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</si>
  <si>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</si>
  <si>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</si>
  <si>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</si>
  <si>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</si>
  <si>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</si>
  <si>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</si>
  <si>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</si>
  <si>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</si>
  <si>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</si>
  <si>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</si>
  <si>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</si>
  <si>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</si>
  <si>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</si>
  <si>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</si>
  <si>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</si>
  <si>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</si>
  <si>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</si>
  <si>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</si>
  <si>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</si>
  <si>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</si>
  <si>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</si>
  <si>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</si>
  <si>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</si>
  <si>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</si>
  <si>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</si>
  <si>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</si>
  <si>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</si>
  <si>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</si>
  <si>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</si>
  <si>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</si>
  <si>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</si>
  <si>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</si>
  <si>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</si>
  <si>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</si>
  <si>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</si>
  <si>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</si>
  <si>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</si>
  <si>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</si>
  <si>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</si>
  <si>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</si>
  <si>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</si>
  <si>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</si>
  <si>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</si>
  <si>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</si>
  <si>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</si>
  <si>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</si>
  <si>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</si>
  <si>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</si>
  <si>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</si>
  <si>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</si>
  <si>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</si>
  <si>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</si>
  <si>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</si>
  <si>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</si>
  <si>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</si>
  <si>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</si>
  <si>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</si>
  <si>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</si>
  <si>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</si>
  <si>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</si>
  <si>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</si>
  <si>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</si>
  <si>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</si>
  <si>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</si>
  <si>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</si>
  <si>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</si>
  <si>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</si>
  <si>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</si>
  <si>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</si>
  <si>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</si>
  <si>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</si>
  <si>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</si>
  <si>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</si>
  <si>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</si>
  <si>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</si>
  <si>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</si>
  <si>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</si>
  <si>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</si>
  <si>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</si>
  <si>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</si>
  <si>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</si>
  <si>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</si>
  <si>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</si>
  <si>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</si>
  <si>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</si>
  <si>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</si>
  <si>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</si>
  <si>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</si>
  <si>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</si>
  <si>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</si>
  <si>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</si>
  <si>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</si>
  <si>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</si>
  <si>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</si>
  <si>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</si>
  <si>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</si>
  <si>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</si>
  <si>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</si>
  <si>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</si>
  <si>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</si>
  <si>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</si>
  <si>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</si>
  <si>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</si>
  <si>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</si>
  <si>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</si>
  <si>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</si>
  <si>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</si>
  <si>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</si>
  <si>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</si>
  <si>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</si>
  <si>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</si>
  <si>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</si>
  <si>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</si>
  <si>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</si>
  <si>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</si>
  <si>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</si>
  <si>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</si>
  <si>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</si>
  <si>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</si>
  <si>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</si>
  <si>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</si>
  <si>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</si>
  <si>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</si>
  <si>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</si>
  <si>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</si>
  <si>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</si>
  <si>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</si>
  <si>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</si>
  <si>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</si>
  <si>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</si>
  <si>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</si>
  <si>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</si>
  <si>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</si>
  <si>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</si>
  <si>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</si>
  <si>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</si>
  <si>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</si>
  <si>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</si>
  <si>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</si>
  <si>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</si>
  <si>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</si>
  <si>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</si>
  <si>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</si>
  <si>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</si>
  <si>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</si>
  <si>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</si>
  <si>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</si>
  <si>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</si>
  <si>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</si>
  <si>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</si>
  <si>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</si>
  <si>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</si>
  <si>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</si>
  <si>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</si>
  <si>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</si>
  <si>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</si>
  <si>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</si>
  <si>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</si>
  <si>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</si>
  <si>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</si>
  <si>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</si>
  <si>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</si>
  <si>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</si>
  <si>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</si>
  <si>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</si>
  <si>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</si>
  <si>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</si>
  <si>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</si>
  <si>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</si>
  <si>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</si>
  <si>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</si>
  <si>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</si>
  <si>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</si>
  <si>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</si>
  <si>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</si>
  <si>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</si>
  <si>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</si>
  <si>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</si>
  <si>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</si>
  <si>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</si>
  <si>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</si>
  <si>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</si>
  <si>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</si>
  <si>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</si>
  <si>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</si>
  <si>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</si>
  <si>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</si>
  <si>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</si>
  <si>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</si>
  <si>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</si>
  <si>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</si>
  <si>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</si>
  <si>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</si>
  <si>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</si>
  <si>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</si>
  <si>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</si>
  <si>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</si>
  <si>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</si>
  <si>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</si>
  <si>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</si>
  <si>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</si>
  <si>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</si>
  <si>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</si>
  <si>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</si>
  <si>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</si>
  <si>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</si>
  <si>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</si>
  <si>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</si>
  <si>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</si>
  <si>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</si>
  <si>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</si>
  <si>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</si>
  <si>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</si>
  <si>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</si>
  <si>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</si>
  <si>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</si>
  <si>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</si>
  <si>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</si>
  <si>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</si>
  <si>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</si>
  <si>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</si>
  <si>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</si>
  <si>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</si>
  <si>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</si>
  <si>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</si>
  <si>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</si>
  <si>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</si>
  <si>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</si>
  <si>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</si>
  <si>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</si>
  <si>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</si>
  <si>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</si>
  <si>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</si>
  <si>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</si>
  <si>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</si>
  <si>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</si>
  <si>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</si>
  <si>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</si>
  <si>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</si>
  <si>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</si>
  <si>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</si>
  <si>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</si>
  <si>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</si>
  <si>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</si>
  <si>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</si>
  <si>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</si>
  <si>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</si>
  <si>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</si>
  <si>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</si>
  <si>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</si>
  <si>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</si>
  <si>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</si>
  <si>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</si>
  <si>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</si>
  <si>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</si>
  <si>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</si>
  <si>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</si>
  <si>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</si>
  <si>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</si>
  <si>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</si>
  <si>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</si>
  <si>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</si>
  <si>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</si>
  <si>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</si>
  <si>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</si>
  <si>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</si>
  <si>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</si>
  <si>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</si>
  <si>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</si>
  <si>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</si>
  <si>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</si>
  <si>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</si>
  <si>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</si>
  <si>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</si>
  <si>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</si>
  <si>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</si>
  <si>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</si>
  <si>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</si>
  <si>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</si>
  <si>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</si>
  <si>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</si>
  <si>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</si>
  <si>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</si>
  <si>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</si>
  <si>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</si>
  <si>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</si>
  <si>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</si>
  <si>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</si>
  <si>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</si>
  <si>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</si>
  <si>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</si>
  <si>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</si>
  <si>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</si>
  <si>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</si>
  <si>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</si>
  <si>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</si>
  <si>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</si>
  <si>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</si>
  <si>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</si>
  <si>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</si>
  <si>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</si>
  <si>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</si>
  <si>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</si>
  <si>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</si>
  <si>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</si>
  <si>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</si>
  <si>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</si>
  <si>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</si>
  <si>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</si>
  <si>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</si>
  <si>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</si>
  <si>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</si>
  <si>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</si>
  <si>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</si>
  <si>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</si>
  <si>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</si>
  <si>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</si>
  <si>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</si>
  <si>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</si>
  <si>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</si>
  <si>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</si>
  <si>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</si>
  <si>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</si>
  <si>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</si>
  <si>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</si>
  <si>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</si>
  <si>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</si>
  <si>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</si>
  <si>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</si>
  <si>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</si>
  <si>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</si>
  <si>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</si>
  <si>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</si>
  <si>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</si>
  <si>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</si>
  <si>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</si>
  <si>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</si>
  <si>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</si>
  <si>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</si>
  <si>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</si>
  <si>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</si>
  <si>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</si>
  <si>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</si>
  <si>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</si>
  <si>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</si>
  <si>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</si>
  <si>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</si>
  <si>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</si>
  <si>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</si>
  <si>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</si>
  <si>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</si>
  <si>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</si>
  <si>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</si>
  <si>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</si>
  <si>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</si>
  <si>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</si>
  <si>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</si>
  <si>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</si>
  <si>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</si>
  <si>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</si>
  <si>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</si>
  <si>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</si>
  <si>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</si>
  <si>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</si>
  <si>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</si>
  <si>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</si>
  <si>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</si>
  <si>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</si>
  <si>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</si>
  <si>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</si>
  <si>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</si>
  <si>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</si>
  <si>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</si>
  <si>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</si>
  <si>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</si>
  <si>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</si>
  <si>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</si>
  <si>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</si>
  <si>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</si>
  <si>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</si>
  <si>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</si>
  <si>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</si>
  <si>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</si>
  <si>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</si>
  <si>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</si>
  <si>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</si>
  <si>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</si>
  <si>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</si>
  <si>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</si>
  <si>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</si>
  <si>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</si>
  <si>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</si>
  <si>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</si>
  <si>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</si>
  <si>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</si>
  <si>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</si>
  <si>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</si>
  <si>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</si>
  <si>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</si>
  <si>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</si>
  <si>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</si>
  <si>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</si>
  <si>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</si>
  <si>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</si>
  <si>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</si>
  <si>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</si>
  <si>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</si>
  <si>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</si>
  <si>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</si>
  <si>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</si>
  <si>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</si>
  <si>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</si>
  <si>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</si>
  <si>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</si>
  <si>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</si>
  <si>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</si>
  <si>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</si>
  <si>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</si>
  <si>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</si>
  <si>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</si>
  <si>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</si>
  <si>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</si>
  <si>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</si>
  <si>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</si>
  <si>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</si>
  <si>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</si>
  <si>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</si>
  <si>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</si>
  <si>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</si>
  <si>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</si>
  <si>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</si>
  <si>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</si>
  <si>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</si>
  <si>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</si>
  <si>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</si>
  <si>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</si>
  <si>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</si>
  <si>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</si>
  <si>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</si>
  <si>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</si>
  <si>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</si>
  <si>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</si>
  <si>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</si>
  <si>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</si>
  <si>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</si>
  <si>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</si>
  <si>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</si>
  <si>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</si>
  <si>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</si>
  <si>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</si>
  <si>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</si>
  <si>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</si>
  <si>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</si>
  <si>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</si>
  <si>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</si>
  <si>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</si>
  <si>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</si>
  <si>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</si>
  <si>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</si>
  <si>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</si>
  <si>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</si>
  <si>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</si>
  <si>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</si>
  <si>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</si>
  <si>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</si>
  <si>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</si>
  <si>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</si>
  <si>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</si>
  <si>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</si>
  <si>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</si>
  <si>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</si>
  <si>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</si>
  <si>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</si>
  <si>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</si>
  <si>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</si>
  <si>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</si>
  <si>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</si>
  <si>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</si>
  <si>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</si>
  <si>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</si>
  <si>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</si>
  <si>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</si>
  <si>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</si>
  <si>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</si>
  <si>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</si>
  <si>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</si>
  <si>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</si>
  <si>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</si>
  <si>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</si>
  <si>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</si>
  <si>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</si>
  <si>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</si>
  <si>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</si>
  <si>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</si>
  <si>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</si>
  <si>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</si>
  <si>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</si>
  <si>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</si>
  <si>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</si>
  <si>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</si>
  <si>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</si>
  <si>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</si>
  <si>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</si>
  <si>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</si>
  <si>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</si>
  <si>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</si>
  <si>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</si>
  <si>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</si>
  <si>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</si>
  <si>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</si>
  <si>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</si>
  <si>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</si>
  <si>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</si>
  <si>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</si>
  <si>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</si>
  <si>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</si>
  <si>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</si>
  <si>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</si>
  <si>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</si>
  <si>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</si>
  <si>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</si>
  <si>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</si>
  <si>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</si>
  <si>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</si>
  <si>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</si>
  <si>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</si>
  <si>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</si>
  <si>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</si>
  <si>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</si>
  <si>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</si>
  <si>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</si>
  <si>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</si>
  <si>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</si>
  <si>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</si>
  <si>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</si>
  <si>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</si>
  <si>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</si>
  <si>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</si>
  <si>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</si>
  <si>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</si>
  <si>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</si>
  <si>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</si>
  <si>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</si>
  <si>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</si>
  <si>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</si>
  <si>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</si>
  <si>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</si>
  <si>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</si>
  <si>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</si>
  <si>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</si>
  <si>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</si>
  <si>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</si>
  <si>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</si>
  <si>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</si>
  <si>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</si>
  <si>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</si>
  <si>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</si>
  <si>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</si>
  <si>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</si>
  <si>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</si>
  <si>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</si>
  <si>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</si>
  <si>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</si>
  <si>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</si>
  <si>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</si>
  <si>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</si>
  <si>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</si>
  <si>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</si>
  <si>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</si>
  <si>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</si>
  <si>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</si>
  <si>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</si>
  <si>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</si>
  <si>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</si>
  <si>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</si>
  <si>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</si>
  <si>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</si>
  <si>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</si>
  <si>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</si>
  <si>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</si>
  <si>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</si>
  <si>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</si>
  <si>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</si>
  <si>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</si>
  <si>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</si>
  <si>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</si>
  <si>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</si>
  <si>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</si>
  <si>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</si>
  <si>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</si>
  <si>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</si>
  <si>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</si>
  <si>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</si>
  <si>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</si>
  <si>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</si>
  <si>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</si>
  <si>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</si>
  <si>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</si>
  <si>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</si>
  <si>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</si>
  <si>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</si>
  <si>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</si>
  <si>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</si>
  <si>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</si>
  <si>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</si>
  <si>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</si>
  <si>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</si>
  <si>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</si>
  <si>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</si>
  <si>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</si>
  <si>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</si>
  <si>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</si>
  <si>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</si>
  <si>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</si>
  <si>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</si>
  <si>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</si>
  <si>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</si>
  <si>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</si>
  <si>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</si>
  <si>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</si>
  <si>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</si>
  <si>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</si>
  <si>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</si>
  <si>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</si>
  <si>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</si>
  <si>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</si>
  <si>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</si>
  <si>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</si>
  <si>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</si>
  <si>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</si>
  <si>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</si>
  <si>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</si>
  <si>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</si>
  <si>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</si>
  <si>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</si>
  <si>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</si>
  <si>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</si>
  <si>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</si>
  <si>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</si>
  <si>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</si>
  <si>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</si>
  <si>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</si>
  <si>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</si>
  <si>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</si>
  <si>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</si>
  <si>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</si>
  <si>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</si>
  <si>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</si>
  <si>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</si>
  <si>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</si>
  <si>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</si>
  <si>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</si>
  <si>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</si>
  <si>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</si>
  <si>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</si>
  <si>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</si>
  <si>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</si>
  <si>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</si>
  <si>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</si>
  <si>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</si>
  <si>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</si>
  <si>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</si>
  <si>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</si>
  <si>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</si>
  <si>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</si>
  <si>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</si>
  <si>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</si>
  <si>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</si>
  <si>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</si>
  <si>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</si>
  <si>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</si>
  <si>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</si>
  <si>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</si>
  <si>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</si>
  <si>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</si>
  <si>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</si>
  <si>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</si>
  <si>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</si>
  <si>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</si>
  <si>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</si>
  <si>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</si>
  <si>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</si>
  <si>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</si>
  <si>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</si>
  <si>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</si>
  <si>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</si>
  <si>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</si>
  <si>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</si>
  <si>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</si>
  <si>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</si>
  <si>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</si>
  <si>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</si>
  <si>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</si>
  <si>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</si>
  <si>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</si>
  <si>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</si>
  <si>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</si>
  <si>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</si>
  <si>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</si>
  <si>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</si>
  <si>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</si>
  <si>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</si>
  <si>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</si>
  <si>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</si>
  <si>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</si>
  <si>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</si>
  <si>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</si>
  <si>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</si>
  <si>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</si>
  <si>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</si>
  <si>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</si>
  <si>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</si>
  <si>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</si>
  <si>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</si>
  <si>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</si>
  <si>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</si>
  <si>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</si>
  <si>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</si>
  <si>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</si>
  <si>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</si>
  <si>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</si>
  <si>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</si>
  <si>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</si>
  <si>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</si>
  <si>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</si>
  <si>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</si>
  <si>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</si>
  <si>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</si>
  <si>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</si>
  <si>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</si>
  <si>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</si>
  <si>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</si>
  <si>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</si>
  <si>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</si>
  <si>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</si>
  <si>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</si>
  <si>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</si>
  <si>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</si>
  <si>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</si>
  <si>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</si>
  <si>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</si>
  <si>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</si>
  <si>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</si>
  <si>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</si>
  <si>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</si>
  <si>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</si>
  <si>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</si>
  <si>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</si>
  <si>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</si>
  <si>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</si>
  <si>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</si>
  <si>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</si>
  <si>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</si>
  <si>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</si>
  <si>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</si>
  <si>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</si>
  <si>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</si>
  <si>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</si>
  <si>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</si>
  <si>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</si>
  <si>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</si>
  <si>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</si>
  <si>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</si>
  <si>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</si>
  <si>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</si>
  <si>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</si>
  <si>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</si>
  <si>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</si>
  <si>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</si>
  <si>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</si>
  <si>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</si>
  <si>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</si>
  <si>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</si>
  <si>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</si>
  <si>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</si>
  <si>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</si>
  <si>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</si>
  <si>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</si>
  <si>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</si>
  <si>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</si>
  <si>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</si>
  <si>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</si>
  <si>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</si>
  <si>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</si>
  <si>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</si>
  <si>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</si>
  <si>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</si>
  <si>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</si>
  <si>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</si>
  <si>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</si>
  <si>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</si>
  <si>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</si>
  <si>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</si>
  <si>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</si>
  <si>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</si>
  <si>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</si>
  <si>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</si>
  <si>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</si>
  <si>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</si>
  <si>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</si>
  <si>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</si>
  <si>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</si>
  <si>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</si>
  <si>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</si>
  <si>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</si>
  <si>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</si>
  <si>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</si>
  <si>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</si>
  <si>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</si>
  <si>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</si>
  <si>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</si>
  <si>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</si>
  <si>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</si>
  <si>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</si>
  <si>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</si>
  <si>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</si>
  <si>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</si>
  <si>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</si>
  <si>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</si>
  <si>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</si>
  <si>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</si>
  <si>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</si>
  <si>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</si>
  <si>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</si>
  <si>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</si>
  <si>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</si>
  <si>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</si>
  <si>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</si>
  <si>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</si>
  <si>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</si>
  <si>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</si>
  <si>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</si>
  <si>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</si>
  <si>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</si>
  <si>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</si>
  <si>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</si>
  <si>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</si>
  <si>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</si>
  <si>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</si>
  <si>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</si>
  <si>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</si>
  <si>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</si>
  <si>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</si>
  <si>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</si>
  <si>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</si>
  <si>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</si>
  <si>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</si>
  <si>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</si>
  <si>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</si>
  <si>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</si>
  <si>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</si>
  <si>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</si>
  <si>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</si>
  <si>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</si>
  <si>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</si>
  <si>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</si>
  <si>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</si>
  <si>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</si>
  <si>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</si>
  <si>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</si>
  <si>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</si>
  <si>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</si>
  <si>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</si>
  <si>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</si>
  <si>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</si>
  <si>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</si>
  <si>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</si>
  <si>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</si>
  <si>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</si>
  <si>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</si>
  <si>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</si>
  <si>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</si>
  <si>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</si>
  <si>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</si>
  <si>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</si>
  <si>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</si>
  <si>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</si>
  <si>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</si>
  <si>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</si>
  <si>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</si>
  <si>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</si>
  <si>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</si>
  <si>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</si>
  <si>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</si>
  <si>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</si>
  <si>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</si>
  <si>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</si>
  <si>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</si>
  <si>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</si>
  <si>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</si>
  <si>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</si>
  <si>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</si>
  <si>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</si>
  <si>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</si>
  <si>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</si>
  <si>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</si>
  <si>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</si>
  <si>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</si>
  <si>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</si>
  <si>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</si>
  <si>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</si>
  <si>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</si>
  <si>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</si>
  <si>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</si>
  <si>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</si>
  <si>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</si>
  <si>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</si>
  <si>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</si>
  <si>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</si>
  <si>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</si>
  <si>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</si>
  <si>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</si>
  <si>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</si>
  <si>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</si>
  <si>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</si>
  <si>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</si>
  <si>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</si>
  <si>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</si>
  <si>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</si>
  <si>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</si>
  <si>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</si>
  <si>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</si>
  <si>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</si>
  <si>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</si>
  <si>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</si>
  <si>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</si>
  <si>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</si>
  <si>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</si>
  <si>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</si>
  <si>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</si>
  <si>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</si>
  <si>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</si>
  <si>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</si>
  <si>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</si>
  <si>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</si>
  <si>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</si>
  <si>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</si>
  <si>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</si>
  <si>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</si>
  <si>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</si>
  <si>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</si>
  <si>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</si>
  <si>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</si>
  <si>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</si>
  <si>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</si>
  <si>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</si>
  <si>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</si>
  <si>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</si>
  <si>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</si>
  <si>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</si>
  <si>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</si>
  <si>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</si>
  <si>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</si>
  <si>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</si>
  <si>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</si>
  <si>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</si>
  <si>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</si>
  <si>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</si>
  <si>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</si>
  <si>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</si>
  <si>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</si>
  <si>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</si>
  <si>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</si>
  <si>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</si>
  <si>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</si>
  <si>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</si>
  <si>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</si>
  <si>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</si>
  <si>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</si>
  <si>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</si>
  <si>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</si>
  <si>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</si>
  <si>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</si>
  <si>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</si>
  <si>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</si>
  <si>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</si>
  <si>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</si>
  <si>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</si>
  <si>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</si>
  <si>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</si>
  <si>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</si>
  <si>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</si>
  <si>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</si>
  <si>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</si>
  <si>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</si>
  <si>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</si>
  <si>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</si>
  <si>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</si>
  <si>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</si>
  <si>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</si>
  <si>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</si>
  <si>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</si>
  <si>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</si>
  <si>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</si>
  <si>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</si>
  <si>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</si>
  <si>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</si>
  <si>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</si>
  <si>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</si>
  <si>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</si>
  <si>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</si>
  <si>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</si>
  <si>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</si>
  <si>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</si>
  <si>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</si>
  <si>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</si>
  <si>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</si>
  <si>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</si>
  <si>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</si>
  <si>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</si>
  <si>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</si>
  <si>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</si>
  <si>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</si>
  <si>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</si>
  <si>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</si>
  <si>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</si>
  <si>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</si>
  <si>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</si>
  <si>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</si>
  <si>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</si>
  <si>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</si>
  <si>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</si>
  <si>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</si>
  <si>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</si>
  <si>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</si>
  <si>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</si>
  <si>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</si>
  <si>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</si>
  <si>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</si>
  <si>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</si>
  <si>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</si>
  <si>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</si>
  <si>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</si>
  <si>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</si>
  <si>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</si>
  <si>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</si>
  <si>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</si>
  <si>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</si>
  <si>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</si>
  <si>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</si>
  <si>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</si>
  <si>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</si>
  <si>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</si>
  <si>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</si>
  <si>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</si>
  <si>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</si>
  <si>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</si>
  <si>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</si>
  <si>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</si>
  <si>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</si>
  <si>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</si>
  <si>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</si>
  <si>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</si>
  <si>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</si>
  <si>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</si>
  <si>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</si>
  <si>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</si>
  <si>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</si>
  <si>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</si>
  <si>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</si>
  <si>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</si>
  <si>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</si>
  <si>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</si>
  <si>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</si>
  <si>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</si>
  <si>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</si>
  <si>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</si>
  <si>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</si>
  <si>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</si>
  <si>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</si>
  <si>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</si>
  <si>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</si>
  <si>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</si>
  <si>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</si>
  <si>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</si>
  <si>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</si>
  <si>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</si>
  <si>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</si>
  <si>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</si>
  <si>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</si>
  <si>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</si>
  <si>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</si>
  <si>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</si>
  <si>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</si>
  <si>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</si>
  <si>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</si>
  <si>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</si>
  <si>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</si>
  <si>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</si>
  <si>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</si>
  <si>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</si>
  <si>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</si>
  <si>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</si>
  <si>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</si>
  <si>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</si>
  <si>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</si>
  <si>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</si>
  <si>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</si>
  <si>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</si>
  <si>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</si>
  <si>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</si>
  <si>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</si>
  <si>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</si>
  <si>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</si>
  <si>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</si>
  <si>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</si>
  <si>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</si>
  <si>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</si>
  <si>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</si>
  <si>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</si>
  <si>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</si>
  <si>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</si>
  <si>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</si>
  <si>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</si>
  <si>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</si>
  <si>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</si>
  <si>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</si>
  <si>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</si>
  <si>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</si>
  <si>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</si>
  <si>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</si>
  <si>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</si>
  <si>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</si>
  <si>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</si>
  <si>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</si>
  <si>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</si>
  <si>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</si>
  <si>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</si>
  <si>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</si>
  <si>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</si>
  <si>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</si>
  <si>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</si>
  <si>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</si>
  <si>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</si>
  <si>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</si>
  <si>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</si>
  <si>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</si>
  <si>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</si>
  <si>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</si>
  <si>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</si>
  <si>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</si>
  <si>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</si>
  <si>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</si>
  <si>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</si>
  <si>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</si>
  <si>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</si>
  <si>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</si>
  <si>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</si>
  <si>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</si>
  <si>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</si>
  <si>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</si>
  <si>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</si>
  <si>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</si>
  <si>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</si>
  <si>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</si>
  <si>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</si>
  <si>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</si>
  <si>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</si>
  <si>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</si>
  <si>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</si>
  <si>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</si>
  <si>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</si>
  <si>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</si>
  <si>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</si>
  <si>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</si>
  <si>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</si>
  <si>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</si>
  <si>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</si>
  <si>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</si>
  <si>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</si>
  <si>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</si>
  <si>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</si>
  <si>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</si>
  <si>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</si>
  <si>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</si>
  <si>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</si>
  <si>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</si>
  <si>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</si>
  <si>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</si>
  <si>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</si>
  <si>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</si>
  <si>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</si>
  <si>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</si>
  <si>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</si>
  <si>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</si>
  <si>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</si>
  <si>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</si>
  <si>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</si>
  <si>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</si>
  <si>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</si>
  <si>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</si>
  <si>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</si>
  <si>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</si>
  <si>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</si>
  <si>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</si>
  <si>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</si>
  <si>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</si>
  <si>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</si>
  <si>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</si>
  <si>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</si>
  <si>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</si>
  <si>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</si>
  <si>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</si>
  <si>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</si>
  <si>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</si>
  <si>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</si>
  <si>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</si>
  <si>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</si>
  <si>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</si>
  <si>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</si>
  <si>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</si>
  <si>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</si>
  <si>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</si>
  <si>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</si>
  <si>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</si>
  <si>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</si>
  <si>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</si>
  <si>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</si>
  <si>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</si>
  <si>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</si>
  <si>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</si>
  <si>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</si>
  <si>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</si>
  <si>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</si>
  <si>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</si>
  <si>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</si>
  <si>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</si>
  <si>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</si>
  <si>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</si>
  <si>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</si>
  <si>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</si>
  <si>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</si>
  <si>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</si>
  <si>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</si>
  <si>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</si>
  <si>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</si>
  <si>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</si>
  <si>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</si>
  <si>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</si>
  <si>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</si>
  <si>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</si>
  <si>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</si>
  <si>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</si>
  <si>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</si>
  <si>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</si>
  <si>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</si>
  <si>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</si>
  <si>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</si>
  <si>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</si>
  <si>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</si>
  <si>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</si>
  <si>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</si>
  <si>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</si>
  <si>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</si>
  <si>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</si>
  <si>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</si>
  <si>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</si>
  <si>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</si>
  <si>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</si>
  <si>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</si>
  <si>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</si>
  <si>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</si>
  <si>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</si>
  <si>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</si>
  <si>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</si>
  <si>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</si>
  <si>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</si>
  <si>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</si>
  <si>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</si>
  <si>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</si>
  <si>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</si>
  <si>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</si>
  <si>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</si>
  <si>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</si>
  <si>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</si>
  <si>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</si>
  <si>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</si>
  <si>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</si>
  <si>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</si>
  <si>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</si>
  <si>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</si>
  <si>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</si>
  <si>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</si>
  <si>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</si>
  <si>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</si>
  <si>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</si>
  <si>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</si>
  <si>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</si>
  <si>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</si>
  <si>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</si>
  <si>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</si>
  <si>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</si>
  <si>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</si>
  <si>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</si>
  <si>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</si>
  <si>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</si>
  <si>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</si>
  <si>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</si>
  <si>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</si>
  <si>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</si>
  <si>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</si>
  <si>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</si>
  <si>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</si>
  <si>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</si>
  <si>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</si>
  <si>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</si>
  <si>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</si>
  <si>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</si>
  <si>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</si>
  <si>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</si>
  <si>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</si>
  <si>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</si>
  <si>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</si>
  <si>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</si>
  <si>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</si>
  <si>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</si>
  <si>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</si>
  <si>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</si>
  <si>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</si>
  <si>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</si>
  <si>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</si>
  <si>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</si>
  <si>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</si>
  <si>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</si>
  <si>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</si>
  <si>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</si>
  <si>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</si>
  <si>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</si>
  <si>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</si>
  <si>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</si>
  <si>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</si>
  <si>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</si>
  <si>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</si>
  <si>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</si>
  <si>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</si>
  <si>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</si>
  <si>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</si>
  <si>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</si>
  <si>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</si>
  <si>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</si>
  <si>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</si>
  <si>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</si>
  <si>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</si>
  <si>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</si>
  <si>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</si>
  <si>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</si>
  <si>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</si>
  <si>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</si>
  <si>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</si>
  <si>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</si>
  <si>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</si>
  <si>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</si>
  <si>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</si>
  <si>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</si>
  <si>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</si>
  <si>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</si>
  <si>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</si>
  <si>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</si>
  <si>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</si>
  <si>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</si>
  <si>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</si>
  <si>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</si>
  <si>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</si>
  <si>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</si>
  <si>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</si>
  <si>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</si>
  <si>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</si>
  <si>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</si>
  <si>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</si>
  <si>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</si>
  <si>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</si>
  <si>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</si>
  <si>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</si>
  <si>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</si>
  <si>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</si>
  <si>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</si>
  <si>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</si>
  <si>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</si>
  <si>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</si>
  <si>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</si>
  <si>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</si>
  <si>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</si>
  <si>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</si>
  <si>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</si>
  <si>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</si>
  <si>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</si>
  <si>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</si>
  <si>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</si>
  <si>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</si>
  <si>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</si>
  <si>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</si>
  <si>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</si>
  <si>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</si>
  <si>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</si>
  <si>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</si>
  <si>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</si>
  <si>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</si>
  <si>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</si>
  <si>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</si>
  <si>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</si>
  <si>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</si>
  <si>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</si>
  <si>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</si>
  <si>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</si>
  <si>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</si>
  <si>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</si>
  <si>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</si>
  <si>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</si>
  <si>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</si>
  <si>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</si>
  <si>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</si>
  <si>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</si>
  <si>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</si>
  <si>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</si>
  <si>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</si>
  <si>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</si>
  <si>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</si>
  <si>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</si>
  <si>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</si>
  <si>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</si>
  <si>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</si>
  <si>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</si>
  <si>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</si>
  <si>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</si>
  <si>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</si>
  <si>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</si>
  <si>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</si>
  <si>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</si>
  <si>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</si>
  <si>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</si>
  <si>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</si>
  <si>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</si>
  <si>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</si>
  <si>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</si>
  <si>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</si>
  <si>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</si>
  <si>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</si>
  <si>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</si>
  <si>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</si>
  <si>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</si>
  <si>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</si>
  <si>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</si>
  <si>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</si>
  <si>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</si>
  <si>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</si>
  <si>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</si>
  <si>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</si>
  <si>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</si>
  <si>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</si>
  <si>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</si>
  <si>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</si>
  <si>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</si>
  <si>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</si>
  <si>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</si>
  <si>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</si>
  <si>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</si>
  <si>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</si>
  <si>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</si>
  <si>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</si>
  <si>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</si>
  <si>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</si>
  <si>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</si>
  <si>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</si>
  <si>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</si>
  <si>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</si>
  <si>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</si>
  <si>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</si>
  <si>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</si>
  <si>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</si>
  <si>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</si>
  <si>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</si>
  <si>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</si>
  <si>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</si>
  <si>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</si>
  <si>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</si>
  <si>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</si>
  <si>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</si>
  <si>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</si>
  <si>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</si>
  <si>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</si>
  <si>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</si>
  <si>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</si>
  <si>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</si>
  <si>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</si>
  <si>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</si>
  <si>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</si>
  <si>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</si>
  <si>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</si>
  <si>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</si>
  <si>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</si>
  <si>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</si>
  <si>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</si>
  <si>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</si>
  <si>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</si>
  <si>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</si>
  <si>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</si>
  <si>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</si>
  <si>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</si>
  <si>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</si>
  <si>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</si>
  <si>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</si>
  <si>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</si>
  <si>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</si>
  <si>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</si>
  <si>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</si>
  <si>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</si>
  <si>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</si>
  <si>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</si>
  <si>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</si>
  <si>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</si>
  <si>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</si>
  <si>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</si>
  <si>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</si>
  <si>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</si>
  <si>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</si>
  <si>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</si>
  <si>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</si>
  <si>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</si>
  <si>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</si>
  <si>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</si>
  <si>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</si>
  <si>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</si>
  <si>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</si>
  <si>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</si>
  <si>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</si>
  <si>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</si>
  <si>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</si>
  <si>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</si>
  <si>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</si>
  <si>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</si>
  <si>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</si>
  <si>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</si>
  <si>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</si>
  <si>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</si>
  <si>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</si>
  <si>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</si>
  <si>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</si>
  <si>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</si>
  <si>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</si>
  <si>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</si>
  <si>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</si>
  <si>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</si>
  <si>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</si>
  <si>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</si>
  <si>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</si>
  <si>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</si>
  <si>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</si>
  <si>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</si>
  <si>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</si>
  <si>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</si>
  <si>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</si>
  <si>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</si>
  <si>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</si>
  <si>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</si>
  <si>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</si>
  <si>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</si>
  <si>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</si>
  <si>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</si>
  <si>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</si>
  <si>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</si>
  <si>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</si>
  <si>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</si>
  <si>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</si>
  <si>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</si>
  <si>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</si>
  <si>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</si>
  <si>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</si>
  <si>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</si>
  <si>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</si>
  <si>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</si>
  <si>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</si>
  <si>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</si>
  <si>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</si>
  <si>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</si>
  <si>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</si>
  <si>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</si>
  <si>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</si>
  <si>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</si>
  <si>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</si>
  <si>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</si>
  <si>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</si>
  <si>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</si>
  <si>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</si>
  <si>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</si>
  <si>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</si>
  <si>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</si>
  <si>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</si>
  <si>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</si>
  <si>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</si>
  <si>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</si>
  <si>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</si>
  <si>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</si>
  <si>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</si>
  <si>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</si>
  <si>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</si>
  <si>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</si>
  <si>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</si>
  <si>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</si>
  <si>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</si>
  <si>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</si>
  <si>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</si>
  <si>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</si>
  <si>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</si>
  <si>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</si>
  <si>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</si>
  <si>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</si>
  <si>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</si>
  <si>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</si>
  <si>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</si>
  <si>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</si>
  <si>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</si>
  <si>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</si>
  <si>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</si>
  <si>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</si>
  <si>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</si>
  <si>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</si>
  <si>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</si>
  <si>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</si>
  <si>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</si>
  <si>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</si>
  <si>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</si>
  <si>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</si>
  <si>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</si>
  <si>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</si>
  <si>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</si>
  <si>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</si>
  <si>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</si>
  <si>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</si>
  <si>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</si>
  <si>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</si>
  <si>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</si>
  <si>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</si>
  <si>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</si>
  <si>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</si>
  <si>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</si>
  <si>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</si>
  <si>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</si>
  <si>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</si>
  <si>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</si>
  <si>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</si>
  <si>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</si>
  <si>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</si>
  <si>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</si>
  <si>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</si>
  <si>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</si>
  <si>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</si>
  <si>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</si>
  <si>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</si>
  <si>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</si>
  <si>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</si>
  <si>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</si>
  <si>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</si>
  <si>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</si>
  <si>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</si>
  <si>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</si>
  <si>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</si>
  <si>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</si>
  <si>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</si>
  <si>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</si>
  <si>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</si>
  <si>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</si>
  <si>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</si>
  <si>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</si>
  <si>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</si>
  <si>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</si>
  <si>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</si>
  <si>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</si>
  <si>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</si>
  <si>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</si>
  <si>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</si>
  <si>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</si>
  <si>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</si>
  <si>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</si>
  <si>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</si>
  <si>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</si>
  <si>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</si>
  <si>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</si>
  <si>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</si>
  <si>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</si>
  <si>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</si>
  <si>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</si>
  <si>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</si>
  <si>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</si>
  <si>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</si>
  <si>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</si>
  <si>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</si>
  <si>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</si>
  <si>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</si>
  <si>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</si>
  <si>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</si>
  <si>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</si>
  <si>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</si>
  <si>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</si>
  <si>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</si>
  <si>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</si>
  <si>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</si>
  <si>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</si>
  <si>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</si>
  <si>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</si>
  <si>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</si>
  <si>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</si>
  <si>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</si>
  <si>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</si>
  <si>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</si>
  <si>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</si>
  <si>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</si>
  <si>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</si>
  <si>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</si>
  <si>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</si>
  <si>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</si>
  <si>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</si>
  <si>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</si>
  <si>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</si>
  <si>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</si>
  <si>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</si>
  <si>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</si>
  <si>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</si>
  <si>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</si>
  <si>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</si>
  <si>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</si>
  <si>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</si>
  <si>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</si>
  <si>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</si>
  <si>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</si>
  <si>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</si>
  <si>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</si>
  <si>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</si>
  <si>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</si>
  <si>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</si>
  <si>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</si>
  <si>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</si>
  <si>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</si>
  <si>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</si>
  <si>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</si>
  <si>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</si>
  <si>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</si>
  <si>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</si>
  <si>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</si>
  <si>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</si>
  <si>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</si>
  <si>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</si>
  <si>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</si>
  <si>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</si>
  <si>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</si>
  <si>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</si>
  <si>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</si>
  <si>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</si>
  <si>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</si>
  <si>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</si>
  <si>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</si>
  <si>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</si>
  <si>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</si>
  <si>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</si>
  <si>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</si>
  <si>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</si>
  <si>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</si>
  <si>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</si>
  <si>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</si>
  <si>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</si>
  <si>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</si>
  <si>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</si>
  <si>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</si>
  <si>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</si>
  <si>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</si>
  <si>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</si>
  <si>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</si>
  <si>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</si>
  <si>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</si>
  <si>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</si>
  <si>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</si>
  <si>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</si>
  <si>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</si>
  <si>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</si>
  <si>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</si>
  <si>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</si>
  <si>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</si>
  <si>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</si>
  <si>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</si>
  <si>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</si>
  <si>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</si>
  <si>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</si>
  <si>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</si>
  <si>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</si>
  <si>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</si>
  <si>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</si>
  <si>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</si>
  <si>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</si>
  <si>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</si>
  <si>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</si>
  <si>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</si>
  <si>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</si>
  <si>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</si>
  <si>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</si>
  <si>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</si>
  <si>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</si>
  <si>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</si>
  <si>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</si>
  <si>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</si>
  <si>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</si>
  <si>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</si>
  <si>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</si>
  <si>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</si>
  <si>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</si>
  <si>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</si>
  <si>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</si>
  <si>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</si>
  <si>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</si>
  <si>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</si>
  <si>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</si>
  <si>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</si>
  <si>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</si>
  <si>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</si>
  <si>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</si>
  <si>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</si>
  <si>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</si>
  <si>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</si>
  <si>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</si>
  <si>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</si>
  <si>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</si>
  <si>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</si>
  <si>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</si>
  <si>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</si>
  <si>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</si>
  <si>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</si>
  <si>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</si>
  <si>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</si>
  <si>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</si>
  <si>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</si>
  <si>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</si>
  <si>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</si>
  <si>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</si>
  <si>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</si>
  <si>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</si>
  <si>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</si>
  <si>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</si>
  <si>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</si>
  <si>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</si>
  <si>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</si>
  <si>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</si>
  <si>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</si>
  <si>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</si>
  <si>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</si>
  <si>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</si>
  <si>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</si>
  <si>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</si>
  <si>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</si>
  <si>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</si>
  <si>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</si>
  <si>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</si>
  <si>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</si>
  <si>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</si>
  <si>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</si>
  <si>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</si>
  <si>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</si>
  <si>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</si>
  <si>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</si>
  <si>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</si>
  <si>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</si>
  <si>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</si>
  <si>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</si>
  <si>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</si>
  <si>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</si>
  <si>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</si>
  <si>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</si>
  <si>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</si>
  <si>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</si>
  <si>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</si>
  <si>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</si>
  <si>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</si>
  <si>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</si>
  <si>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</si>
  <si>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</si>
  <si>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</si>
  <si>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</si>
  <si>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</si>
  <si>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</si>
  <si>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</si>
  <si>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</si>
  <si>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</si>
  <si>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</si>
  <si>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</si>
  <si>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</si>
  <si>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</si>
  <si>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</si>
  <si>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</si>
  <si>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</si>
  <si>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</si>
  <si>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</si>
  <si>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</si>
  <si>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</si>
  <si>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</si>
  <si>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</si>
  <si>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</si>
  <si>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</si>
  <si>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</si>
  <si>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</si>
  <si>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</si>
  <si>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</si>
  <si>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</si>
  <si>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</si>
  <si>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</si>
  <si>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</si>
  <si>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</si>
  <si>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</si>
  <si>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</si>
  <si>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</si>
  <si>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</si>
  <si>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</si>
  <si>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</si>
  <si>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</si>
  <si>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</si>
  <si>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</si>
  <si>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</si>
  <si>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</si>
  <si>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</si>
  <si>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</si>
  <si>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</si>
  <si>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</si>
  <si>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</si>
  <si>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</si>
  <si>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</si>
  <si>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</si>
  <si>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</si>
  <si>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</si>
  <si>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</si>
  <si>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</si>
  <si>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</si>
  <si>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</si>
  <si>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</si>
  <si>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</si>
  <si>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</si>
  <si>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</si>
  <si>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</si>
  <si>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</si>
  <si>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</si>
  <si>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</si>
  <si>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</si>
  <si>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</si>
  <si>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</si>
  <si>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</si>
  <si>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</si>
  <si>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</si>
  <si>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</si>
  <si>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</si>
  <si>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</si>
  <si>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</si>
  <si>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</si>
  <si>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</si>
  <si>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</si>
  <si>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</si>
  <si>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</si>
  <si>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</si>
  <si>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</si>
  <si>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</si>
  <si>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</si>
  <si>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</si>
  <si>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</si>
  <si>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</si>
  <si>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</si>
  <si>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</si>
  <si>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</si>
  <si>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</si>
  <si>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</si>
  <si>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</si>
  <si>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</si>
  <si>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</si>
  <si>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</si>
  <si>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</si>
  <si>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</si>
  <si>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</si>
  <si>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</si>
  <si>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</si>
  <si>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</si>
  <si>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</si>
  <si>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</si>
  <si>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</si>
  <si>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</si>
  <si>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</si>
  <si>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</si>
  <si>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</si>
  <si>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</si>
  <si>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</si>
  <si>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</si>
  <si>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</si>
  <si>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</si>
  <si>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</si>
  <si>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</si>
  <si>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</si>
  <si>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</si>
  <si>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</si>
  <si>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</si>
  <si>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</si>
  <si>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</si>
  <si>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</si>
  <si>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</si>
  <si>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</si>
  <si>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</si>
  <si>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</si>
  <si>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</si>
  <si>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</si>
  <si>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</si>
  <si>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</si>
  <si>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</si>
  <si>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</si>
  <si>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</si>
  <si>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</si>
  <si>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</si>
  <si>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</si>
  <si>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</si>
  <si>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</si>
  <si>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</si>
  <si>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</si>
  <si>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</si>
  <si>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</si>
  <si>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</si>
  <si>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</si>
  <si>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</si>
  <si>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</si>
  <si>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</si>
  <si>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</si>
  <si>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</si>
  <si>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</si>
  <si>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</si>
  <si>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</si>
  <si>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</si>
  <si>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</si>
  <si>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</si>
  <si>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</si>
  <si>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</si>
  <si>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</si>
  <si>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</si>
  <si>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</si>
  <si>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</si>
  <si>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</si>
  <si>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</si>
  <si>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</si>
  <si>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</si>
  <si>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</si>
  <si>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</si>
  <si>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</si>
  <si>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</si>
  <si>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</si>
  <si>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</si>
  <si>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</si>
  <si>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</si>
  <si>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</si>
  <si>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</si>
  <si>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</si>
  <si>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</si>
  <si>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</si>
  <si>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</si>
  <si>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</si>
  <si>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</si>
  <si>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</si>
  <si>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</si>
  <si>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</si>
  <si>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</si>
  <si>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</si>
  <si>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</si>
  <si>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</si>
  <si>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</si>
  <si>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</si>
  <si>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</si>
  <si>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</si>
  <si>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</si>
  <si>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</si>
  <si>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</si>
  <si>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</si>
  <si>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</si>
  <si>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</si>
  <si>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</si>
  <si>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</si>
  <si>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</si>
  <si>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</si>
  <si>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</si>
  <si>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</si>
  <si>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</si>
  <si>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</si>
  <si>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</si>
  <si>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</si>
  <si>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</si>
  <si>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</si>
  <si>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</si>
  <si>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</si>
  <si>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</si>
  <si>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</si>
  <si>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</si>
  <si>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</si>
  <si>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</si>
  <si>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</si>
  <si>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</si>
  <si>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</si>
  <si>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</si>
  <si>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</si>
  <si>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</si>
  <si>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</si>
  <si>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</si>
  <si>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</si>
  <si>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</si>
  <si>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</si>
  <si>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</si>
  <si>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</si>
  <si>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</si>
  <si>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</si>
  <si>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</si>
  <si>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</si>
  <si>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</si>
  <si>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</si>
  <si>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</si>
  <si>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</si>
  <si>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</si>
  <si>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</si>
  <si>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</si>
  <si>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</si>
  <si>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</si>
  <si>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</si>
  <si>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</si>
  <si>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</si>
  <si>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</si>
  <si>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</si>
  <si>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</si>
  <si>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</si>
  <si>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</si>
  <si>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</si>
  <si>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</si>
  <si>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</si>
  <si>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</si>
  <si>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</si>
  <si>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</si>
  <si>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</si>
  <si>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</si>
  <si>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</si>
  <si>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</si>
  <si>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</si>
  <si>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</si>
  <si>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</si>
  <si>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</si>
  <si>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</si>
  <si>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</si>
  <si>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</si>
  <si>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</si>
  <si>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</si>
  <si>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</si>
  <si>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</si>
  <si>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</si>
  <si>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</si>
  <si>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</si>
  <si>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</si>
  <si>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</si>
  <si>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</si>
  <si>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</si>
  <si>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</si>
  <si>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</si>
  <si>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</si>
  <si>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</si>
  <si>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</si>
  <si>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</si>
  <si>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</si>
  <si>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</si>
  <si>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</si>
  <si>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</si>
  <si>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</si>
  <si>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</si>
  <si>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</si>
  <si>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</si>
  <si>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</si>
  <si>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</si>
  <si>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</si>
  <si>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</si>
  <si>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</si>
  <si>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</si>
  <si>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</si>
  <si>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</si>
  <si>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</si>
  <si>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</si>
  <si>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</si>
  <si>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</si>
  <si>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</si>
  <si>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</si>
  <si>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</si>
  <si>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</si>
  <si>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</si>
  <si>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</si>
  <si>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</si>
  <si>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</si>
  <si>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</si>
  <si>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</si>
  <si>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</si>
  <si>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</si>
  <si>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</si>
  <si>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</si>
  <si>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</si>
  <si>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</si>
  <si>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</si>
  <si>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</si>
  <si>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</si>
  <si>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</si>
  <si>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</si>
  <si>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</si>
  <si>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</si>
  <si>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</si>
  <si>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</si>
  <si>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</si>
  <si>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</si>
  <si>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</si>
  <si>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</si>
  <si>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</si>
  <si>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</si>
  <si>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</si>
  <si>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</si>
  <si>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</si>
  <si>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</si>
  <si>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</si>
  <si>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</si>
  <si>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</si>
  <si>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</si>
  <si>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</si>
  <si>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</si>
  <si>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</si>
  <si>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</si>
  <si>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</si>
  <si>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</si>
  <si>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</si>
  <si>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</si>
  <si>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</si>
  <si>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</si>
  <si>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</si>
  <si>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</si>
  <si>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</si>
  <si>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</si>
  <si>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</si>
  <si>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</si>
  <si>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</si>
  <si>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</si>
  <si>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</si>
  <si>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</si>
  <si>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</si>
  <si>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</si>
  <si>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</si>
  <si>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</si>
  <si>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</si>
  <si>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</si>
  <si>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</si>
  <si>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</si>
  <si>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</si>
  <si>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</si>
  <si>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</si>
  <si>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</si>
  <si>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</si>
  <si>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</si>
  <si>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</si>
  <si>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</si>
  <si>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</si>
  <si>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</si>
  <si>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</si>
  <si>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</si>
  <si>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</si>
  <si>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</si>
  <si>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</si>
  <si>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</si>
  <si>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</si>
  <si>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</si>
  <si>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</si>
  <si>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</si>
  <si>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</si>
  <si>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</si>
  <si>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</si>
  <si>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</si>
  <si>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</si>
  <si>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</si>
  <si>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</si>
  <si>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</si>
  <si>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</si>
  <si>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</si>
  <si>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</si>
  <si>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</si>
  <si>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</si>
  <si>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</si>
  <si>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</si>
  <si>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</si>
  <si>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</si>
  <si>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</si>
  <si>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</si>
  <si>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</si>
  <si>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</si>
  <si>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</si>
  <si>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</si>
  <si>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</si>
  <si>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</si>
  <si>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</si>
  <si>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</si>
  <si>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</si>
  <si>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</si>
  <si>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</si>
  <si>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</si>
  <si>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</si>
  <si>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</si>
  <si>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</si>
  <si>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</si>
  <si>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</si>
  <si>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</si>
  <si>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</si>
  <si>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</si>
  <si>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</si>
  <si>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</si>
  <si>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</si>
  <si>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</si>
  <si>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</si>
  <si>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</si>
  <si>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</si>
  <si>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</si>
  <si>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</si>
  <si>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</si>
  <si>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</si>
  <si>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</si>
  <si>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</si>
  <si>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</si>
  <si>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</si>
  <si>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</si>
  <si>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</si>
  <si>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</si>
  <si>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</si>
  <si>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</si>
  <si>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</si>
  <si>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</si>
  <si>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</si>
  <si>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</si>
  <si>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</si>
  <si>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</si>
  <si>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</si>
  <si>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</si>
  <si>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</si>
  <si>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</si>
  <si>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</si>
  <si>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</si>
  <si>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</si>
  <si>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</si>
  <si>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</si>
  <si>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</si>
  <si>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</si>
  <si>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</si>
  <si>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</si>
  <si>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</si>
  <si>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</si>
  <si>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</si>
  <si>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</si>
  <si>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</si>
  <si>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</si>
  <si>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</si>
  <si>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</si>
  <si>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</si>
  <si>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</si>
  <si>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</si>
  <si>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</si>
  <si>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</si>
  <si>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</si>
  <si>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</si>
  <si>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</si>
  <si>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</si>
  <si>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</si>
  <si>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</si>
  <si>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</si>
  <si>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</si>
  <si>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</si>
  <si>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</si>
  <si>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</si>
  <si>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</si>
  <si>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</si>
  <si>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</si>
  <si>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</si>
  <si>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</si>
  <si>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</si>
  <si>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</si>
  <si>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</si>
  <si>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</si>
  <si>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</si>
  <si>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</si>
  <si>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</si>
  <si>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</si>
  <si>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</si>
  <si>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</si>
  <si>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</si>
  <si>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</si>
  <si>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</si>
  <si>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</si>
  <si>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</si>
  <si>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</si>
  <si>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</si>
  <si>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</si>
  <si>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</si>
  <si>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</si>
  <si>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</si>
  <si>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</si>
  <si>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</si>
  <si>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</si>
  <si>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</si>
  <si>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</si>
  <si>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</si>
  <si>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</si>
  <si>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</si>
  <si>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</si>
  <si>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</si>
  <si>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</si>
  <si>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</si>
  <si>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</si>
  <si>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</si>
  <si>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</si>
  <si>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</si>
  <si>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</si>
  <si>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</si>
  <si>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</si>
  <si>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</si>
  <si>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</si>
  <si>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</si>
  <si>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</si>
  <si>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</si>
  <si>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</si>
  <si>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</si>
  <si>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</si>
  <si>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</si>
  <si>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</si>
  <si>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</si>
  <si>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</si>
  <si>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</si>
  <si>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</si>
  <si>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</si>
  <si>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</si>
  <si>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</si>
  <si>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</si>
  <si>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</si>
  <si>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</si>
  <si>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</si>
  <si>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</si>
  <si>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</si>
  <si>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</si>
  <si>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</si>
  <si>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</si>
  <si>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</si>
  <si>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</si>
  <si>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</si>
  <si>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</si>
  <si>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</si>
  <si>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</si>
  <si>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</si>
  <si>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</si>
  <si>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</si>
  <si>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</si>
  <si>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</si>
  <si>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</si>
  <si>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</si>
  <si>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</si>
  <si>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</si>
  <si>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</si>
  <si>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</si>
  <si>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</si>
  <si>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</si>
  <si>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</si>
  <si>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</si>
  <si>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</si>
  <si>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</si>
  <si>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</si>
  <si>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</si>
  <si>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</si>
  <si>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</si>
  <si>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</si>
  <si>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</si>
  <si>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</si>
  <si>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</si>
  <si>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</si>
  <si>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</si>
  <si>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</si>
  <si>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</si>
  <si>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</si>
  <si>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</si>
  <si>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</si>
  <si>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</si>
  <si>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</si>
  <si>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</si>
  <si>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</si>
  <si>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</si>
  <si>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</si>
  <si>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</si>
  <si>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</si>
  <si>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</si>
  <si>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</si>
  <si>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</si>
  <si>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</si>
  <si>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</si>
  <si>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</si>
  <si>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</si>
  <si>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</si>
  <si>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</si>
  <si>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</si>
  <si>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</si>
  <si>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</si>
  <si>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</si>
  <si>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</si>
  <si>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</si>
  <si>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</si>
  <si>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</si>
  <si>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</si>
  <si>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</si>
  <si>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</si>
  <si>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</si>
  <si>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</si>
  <si>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</si>
  <si>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</si>
  <si>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</si>
  <si>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</si>
  <si>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</si>
  <si>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</si>
  <si>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</si>
  <si>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</si>
  <si>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</si>
  <si>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</si>
  <si>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</si>
  <si>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</si>
  <si>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</si>
  <si>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</si>
  <si>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</si>
  <si>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</si>
  <si>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</si>
  <si>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</si>
  <si>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</si>
  <si>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</si>
  <si>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</si>
  <si>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</si>
  <si>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</si>
  <si>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</si>
  <si>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</si>
  <si>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</si>
  <si>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</si>
  <si>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</si>
  <si>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</si>
  <si>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</si>
  <si>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</si>
  <si>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</si>
  <si>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</si>
  <si>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</si>
  <si>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</si>
  <si>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</si>
  <si>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</si>
  <si>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</si>
  <si>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</si>
  <si>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</si>
  <si>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</si>
  <si>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</si>
  <si>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</si>
  <si>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</si>
  <si>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</si>
  <si>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</si>
  <si>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</si>
  <si>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</si>
  <si>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</si>
  <si>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</si>
  <si>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</si>
  <si>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</si>
  <si>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</si>
  <si>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</si>
  <si>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</si>
  <si>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</si>
  <si>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</si>
  <si>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</si>
  <si>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</si>
  <si>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</si>
  <si>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</si>
  <si>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</si>
  <si>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</si>
  <si>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</si>
  <si>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</si>
  <si>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</si>
  <si>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</si>
  <si>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</si>
  <si>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</si>
  <si>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</si>
  <si>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</si>
  <si>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</si>
  <si>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</si>
  <si>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</si>
  <si>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</si>
  <si>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</si>
  <si>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</si>
  <si>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</si>
  <si>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</si>
  <si>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</si>
  <si>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</si>
  <si>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</si>
  <si>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</si>
  <si>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</si>
  <si>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</si>
  <si>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</si>
  <si>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</si>
  <si>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</si>
  <si>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</si>
  <si>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</si>
  <si>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</si>
  <si>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</si>
  <si>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</si>
  <si>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</si>
  <si>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</si>
  <si>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</si>
  <si>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</si>
  <si>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</si>
  <si>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</si>
  <si>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</si>
  <si>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</si>
  <si>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</si>
  <si>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</si>
  <si>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</si>
  <si>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</si>
  <si>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</si>
  <si>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</si>
  <si>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</si>
  <si>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</si>
  <si>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</si>
  <si>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</si>
  <si>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</si>
  <si>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</si>
  <si>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</si>
  <si>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</si>
  <si>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</si>
  <si>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</si>
  <si>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</si>
  <si>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</si>
  <si>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</si>
  <si>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</si>
  <si>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</si>
  <si>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</si>
  <si>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</si>
  <si>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</si>
  <si>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</si>
  <si>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</si>
  <si>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</si>
  <si>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</si>
  <si>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</si>
  <si>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</si>
  <si>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</si>
  <si>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</si>
  <si>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</si>
  <si>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</si>
  <si>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</si>
  <si>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</si>
  <si>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</si>
  <si>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</si>
  <si>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</si>
  <si>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</si>
  <si>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</si>
  <si>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</si>
  <si>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</si>
  <si>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</si>
  <si>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</si>
  <si>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</si>
  <si>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</si>
  <si>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</si>
  <si>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</si>
  <si>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</si>
  <si>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</si>
  <si>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</si>
  <si>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</si>
  <si>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</si>
  <si>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</si>
  <si>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</si>
  <si>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</si>
  <si>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</si>
  <si>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</si>
  <si>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</si>
  <si>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</si>
  <si>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</si>
  <si>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</si>
  <si>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</si>
  <si>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</si>
  <si>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</si>
  <si>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</si>
  <si>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</si>
  <si>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</si>
  <si>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</si>
  <si>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</si>
  <si>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</si>
  <si>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</si>
  <si>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</si>
  <si>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</si>
  <si>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</si>
  <si>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</si>
  <si>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</si>
  <si>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</si>
  <si>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</si>
  <si>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</si>
  <si>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</si>
  <si>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</si>
  <si>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</si>
  <si>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</si>
  <si>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</si>
  <si>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</si>
  <si>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</si>
  <si>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</si>
  <si>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</si>
  <si>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</si>
  <si>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</si>
  <si>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</si>
  <si>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</si>
  <si>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</si>
  <si>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</si>
  <si>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</si>
  <si>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</si>
  <si>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</si>
  <si>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</si>
  <si>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</si>
  <si>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</si>
  <si>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</si>
  <si>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</si>
  <si>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</si>
  <si>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</si>
  <si>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</si>
  <si>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</si>
  <si>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</si>
  <si>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</si>
  <si>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</si>
  <si>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</si>
  <si>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</si>
  <si>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</si>
  <si>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</si>
  <si>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</si>
  <si>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</si>
  <si>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</si>
  <si>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</si>
  <si>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</si>
  <si>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</si>
  <si>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</si>
  <si>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</si>
  <si>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</si>
  <si>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</si>
  <si>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</si>
  <si>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</si>
  <si>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</si>
  <si>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</si>
  <si>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</si>
  <si>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</si>
  <si>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</si>
  <si>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</si>
  <si>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</si>
  <si>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</si>
  <si>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</si>
  <si>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</si>
  <si>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</si>
  <si>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</si>
  <si>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</si>
  <si>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</si>
  <si>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</si>
  <si>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</si>
  <si>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</si>
  <si>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</si>
  <si>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</si>
  <si>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</si>
  <si>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</si>
  <si>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</si>
  <si>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</si>
  <si>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</si>
  <si>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</si>
  <si>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</si>
  <si>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</si>
  <si>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</si>
  <si>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</si>
  <si>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</si>
  <si>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</si>
  <si>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</si>
  <si>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</si>
  <si>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</si>
  <si>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</si>
  <si>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</si>
  <si>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</si>
  <si>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</si>
  <si>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</si>
  <si>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</si>
  <si>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</si>
  <si>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</si>
  <si>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</si>
  <si>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</si>
  <si>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</si>
  <si>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</si>
  <si>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</si>
  <si>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</si>
  <si>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</si>
  <si>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</si>
  <si>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</si>
  <si>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</si>
  <si>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</si>
  <si>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</si>
  <si>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</si>
  <si>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</si>
  <si>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</si>
  <si>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</si>
  <si>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</si>
  <si>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</si>
  <si>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</si>
  <si>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</si>
  <si>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</si>
  <si>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</si>
  <si>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</si>
  <si>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</si>
  <si>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</si>
  <si>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</si>
  <si>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</si>
  <si>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</si>
  <si>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</si>
  <si>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</si>
  <si>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</si>
  <si>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</si>
  <si>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</si>
  <si>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</si>
  <si>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</si>
  <si>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</si>
  <si>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</si>
  <si>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</si>
  <si>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</si>
  <si>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</si>
  <si>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</si>
  <si>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</si>
  <si>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</si>
  <si>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</si>
  <si>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</si>
  <si>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</si>
  <si>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</si>
  <si>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</si>
  <si>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</si>
  <si>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</si>
  <si>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</si>
  <si>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</si>
  <si>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</si>
  <si>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</si>
  <si>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</si>
  <si>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</si>
  <si>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</si>
  <si>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</si>
  <si>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</si>
  <si>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</si>
  <si>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</si>
  <si>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</si>
  <si>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</si>
  <si>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</si>
  <si>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</si>
  <si>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</si>
  <si>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</si>
  <si>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</si>
  <si>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</si>
  <si>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</si>
  <si>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</si>
  <si>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</si>
  <si>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</si>
  <si>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</si>
  <si>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</si>
  <si>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</si>
  <si>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</si>
  <si>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</si>
  <si>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</si>
  <si>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</si>
  <si>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</si>
  <si>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</si>
  <si>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</si>
  <si>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</si>
  <si>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</si>
  <si>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</si>
  <si>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</si>
  <si>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</si>
  <si>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</si>
  <si>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</si>
  <si>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</si>
  <si>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</si>
  <si>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</si>
  <si>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</si>
  <si>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</si>
  <si>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</si>
  <si>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</si>
  <si>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</si>
  <si>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</si>
  <si>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</si>
  <si>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</si>
  <si>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</si>
  <si>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</si>
  <si>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</si>
  <si>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</si>
  <si>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</si>
  <si>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</si>
  <si>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</si>
  <si>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</si>
  <si>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</si>
  <si>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</si>
  <si>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</si>
  <si>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</si>
  <si>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</si>
  <si>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</si>
  <si>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</si>
  <si>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</si>
  <si>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</si>
  <si>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</si>
  <si>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</si>
  <si>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</si>
  <si>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</si>
  <si>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</si>
  <si>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</si>
  <si>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</si>
  <si>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</si>
  <si>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</si>
  <si>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</si>
  <si>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</si>
  <si>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</si>
  <si>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</si>
  <si>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</si>
  <si>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</si>
  <si>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</si>
  <si>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</si>
  <si>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</si>
  <si>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</si>
  <si>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</si>
  <si>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</si>
  <si>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</si>
  <si>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</si>
  <si>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</si>
  <si>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</si>
  <si>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</si>
  <si>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</si>
  <si>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</si>
  <si>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</si>
  <si>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</si>
  <si>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</si>
  <si>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</si>
  <si>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</si>
  <si>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</si>
  <si>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</si>
  <si>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</si>
  <si>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</si>
  <si>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</si>
  <si>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</si>
  <si>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</si>
  <si>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</si>
  <si>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</si>
  <si>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</si>
  <si>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</si>
  <si>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</si>
  <si>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</si>
  <si>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</si>
  <si>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</si>
  <si>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</si>
  <si>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</si>
  <si>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</si>
  <si>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</si>
  <si>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</si>
  <si>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</si>
  <si>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</si>
  <si>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</si>
  <si>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</si>
  <si>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</si>
  <si>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</si>
  <si>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</si>
  <si>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</si>
  <si>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</si>
  <si>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</si>
  <si>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</si>
  <si>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</si>
  <si>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</si>
  <si>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</si>
  <si>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</si>
  <si>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</si>
  <si>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</si>
  <si>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</si>
  <si>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</si>
  <si>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</si>
  <si>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</si>
  <si>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</si>
  <si>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</si>
  <si>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</si>
  <si>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</si>
  <si>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</si>
  <si>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</si>
  <si>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</si>
  <si>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</si>
  <si>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</si>
  <si>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</si>
  <si>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</si>
  <si>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</si>
  <si>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</si>
  <si>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</si>
  <si>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</si>
  <si>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</si>
  <si>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</si>
  <si>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</si>
  <si>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</si>
  <si>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</si>
  <si>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</si>
  <si>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</si>
  <si>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</si>
  <si>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</si>
  <si>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</si>
  <si>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</si>
  <si>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</si>
  <si>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</si>
  <si>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</si>
  <si>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</si>
  <si>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</si>
  <si>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</si>
  <si>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</si>
  <si>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</si>
  <si>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</si>
  <si>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</si>
  <si>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</si>
  <si>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</si>
  <si>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</si>
  <si>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</si>
  <si>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</si>
  <si>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</si>
  <si>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</si>
  <si>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</si>
  <si>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</si>
  <si>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</si>
  <si>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</si>
  <si>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</si>
  <si>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</si>
  <si>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</si>
  <si>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</si>
  <si>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</si>
  <si>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</si>
  <si>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</si>
  <si>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</si>
  <si>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</si>
  <si>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</si>
  <si>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</si>
  <si>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</si>
  <si>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</si>
  <si>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</si>
  <si>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</si>
  <si>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</si>
  <si>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</si>
  <si>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</si>
  <si>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</si>
  <si>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</si>
  <si>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</si>
  <si>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</si>
  <si>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</si>
  <si>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</si>
  <si>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</si>
  <si>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</si>
  <si>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</si>
  <si>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</si>
  <si>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</si>
  <si>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</si>
  <si>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</si>
  <si>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</si>
  <si>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</si>
  <si>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</si>
  <si>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</si>
  <si>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</si>
  <si>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</si>
  <si>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</si>
  <si>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</si>
  <si>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</si>
  <si>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</si>
  <si>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</si>
  <si>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</si>
  <si>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</si>
  <si>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</si>
  <si>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</si>
  <si>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</si>
  <si>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</si>
  <si>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</si>
  <si>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</si>
  <si>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</si>
  <si>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</si>
  <si>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</si>
  <si>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</si>
  <si>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</si>
  <si>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</si>
  <si>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</si>
  <si>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</si>
  <si>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</si>
  <si>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</si>
  <si>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</si>
  <si>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</si>
  <si>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</si>
  <si>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</si>
  <si>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</si>
  <si>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</si>
  <si>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</si>
  <si>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</si>
  <si>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</si>
  <si>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</si>
  <si>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</si>
  <si>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</si>
  <si>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</si>
  <si>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</si>
  <si>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</si>
  <si>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</si>
  <si>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</si>
  <si>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</si>
  <si>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</si>
  <si>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</si>
  <si>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</si>
  <si>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</si>
  <si>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</si>
  <si>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</si>
  <si>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</si>
  <si>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</si>
  <si>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</si>
  <si>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</si>
  <si>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</si>
  <si>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</si>
  <si>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</si>
  <si>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</si>
  <si>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</si>
  <si>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</si>
  <si>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</si>
  <si>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</si>
  <si>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</si>
  <si>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</si>
  <si>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</si>
  <si>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</si>
  <si>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</si>
  <si>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</si>
  <si>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</si>
  <si>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</si>
  <si>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</si>
  <si>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</si>
  <si>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</si>
  <si>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</si>
  <si>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</si>
  <si>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</si>
  <si>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</si>
  <si>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</si>
  <si>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</si>
  <si>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</si>
  <si>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</si>
  <si>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</si>
  <si>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</si>
  <si>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</si>
  <si>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</si>
  <si>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</si>
  <si>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</si>
  <si>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</si>
  <si>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</si>
  <si>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</si>
  <si>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</si>
  <si>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</si>
  <si>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</si>
  <si>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</si>
  <si>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</si>
  <si>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</si>
  <si>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</si>
  <si>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</si>
  <si>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</si>
  <si>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</si>
  <si>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</si>
  <si>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</si>
  <si>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</si>
  <si>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</si>
  <si>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</si>
  <si>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</si>
  <si>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</si>
  <si>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</si>
  <si>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</si>
  <si>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</si>
  <si>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</si>
  <si>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</si>
  <si>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</si>
  <si>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</si>
  <si>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</si>
  <si>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</si>
  <si>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</si>
  <si>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</si>
  <si>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</si>
  <si>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</si>
  <si>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</si>
  <si>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</si>
  <si>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</si>
  <si>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</si>
  <si>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</si>
  <si>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</si>
  <si>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</si>
  <si>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</si>
  <si>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</si>
  <si>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</si>
  <si>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</si>
  <si>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</si>
  <si>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</si>
  <si>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</si>
  <si>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</si>
  <si>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</si>
  <si>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</si>
  <si>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</si>
  <si>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</si>
  <si>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</si>
  <si>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</si>
  <si>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</si>
  <si>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</si>
  <si>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</si>
  <si>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</si>
  <si>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</si>
  <si>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</si>
  <si>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</si>
  <si>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</si>
  <si>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</si>
  <si>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</si>
  <si>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</si>
  <si>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</si>
  <si>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</si>
  <si>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</si>
  <si>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</si>
  <si>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</si>
  <si>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</si>
  <si>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</si>
  <si>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</si>
  <si>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</si>
  <si>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</si>
  <si>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</si>
  <si>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</si>
  <si>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</si>
  <si>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</si>
  <si>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</si>
  <si>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</si>
  <si>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</si>
  <si>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</si>
  <si>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</si>
  <si>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</si>
  <si>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</si>
  <si>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</si>
  <si>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</si>
  <si>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</si>
  <si>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</si>
  <si>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</si>
  <si>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</si>
  <si>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</si>
  <si>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</si>
  <si>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</si>
  <si>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</si>
  <si>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</si>
  <si>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</si>
  <si>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</si>
  <si>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</si>
  <si>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</si>
  <si>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</si>
  <si>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</si>
  <si>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</si>
  <si>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</si>
  <si>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</si>
  <si>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</si>
  <si>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</si>
  <si>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</si>
  <si>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</si>
  <si>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</si>
  <si>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</si>
  <si>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</si>
  <si>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</si>
  <si>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</si>
  <si>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</si>
  <si>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</si>
  <si>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</si>
  <si>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</si>
  <si>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</si>
  <si>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</si>
  <si>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</si>
  <si>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</si>
  <si>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</si>
  <si>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</si>
  <si>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</si>
  <si>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</si>
  <si>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</si>
  <si>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</si>
  <si>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</si>
  <si>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</si>
  <si>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</si>
  <si>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</si>
  <si>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</si>
  <si>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</si>
  <si>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</si>
  <si>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</si>
  <si>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</si>
  <si>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</si>
  <si>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</si>
  <si>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</si>
  <si>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</si>
  <si>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</si>
  <si>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</si>
  <si>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</si>
  <si>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</si>
  <si>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</si>
  <si>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</si>
  <si>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</si>
  <si>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</si>
  <si>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</si>
  <si>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</si>
  <si>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</si>
  <si>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</si>
  <si>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</si>
  <si>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</si>
  <si>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</si>
  <si>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</si>
  <si>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</si>
  <si>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</si>
  <si>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</si>
  <si>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</si>
  <si>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</si>
  <si>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</si>
  <si>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</si>
  <si>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</si>
  <si>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</si>
  <si>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</si>
  <si>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</si>
  <si>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</si>
  <si>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</si>
  <si>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</si>
  <si>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</si>
  <si>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</si>
  <si>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</si>
  <si>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</si>
  <si>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</si>
  <si>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</si>
  <si>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</si>
  <si>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</si>
  <si>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</si>
  <si>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</si>
  <si>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</si>
  <si>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</si>
  <si>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</si>
  <si>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</si>
  <si>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</si>
  <si>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</si>
  <si>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</si>
  <si>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</si>
  <si>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</si>
  <si>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</si>
  <si>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</si>
  <si>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</si>
  <si>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</si>
  <si>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</si>
  <si>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</si>
  <si>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</si>
  <si>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</si>
  <si>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</si>
  <si>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</si>
  <si>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</si>
  <si>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</si>
  <si>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</si>
  <si>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</si>
  <si>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</si>
  <si>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</si>
  <si>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</si>
  <si>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</si>
  <si>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</si>
  <si>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</si>
  <si>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</si>
  <si>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</si>
  <si>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</si>
  <si>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</si>
  <si>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</si>
  <si>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</si>
  <si>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</si>
  <si>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</si>
  <si>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</si>
  <si>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</si>
  <si>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</si>
  <si>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</si>
  <si>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</si>
  <si>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</si>
  <si>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</si>
  <si>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</si>
  <si>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</si>
  <si>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</si>
  <si>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</si>
  <si>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</si>
  <si>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</si>
  <si>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</si>
  <si>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</si>
  <si>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</si>
  <si>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</si>
  <si>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</si>
  <si>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</si>
  <si>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</si>
  <si>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</si>
  <si>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</si>
  <si>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</si>
  <si>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</si>
  <si>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</si>
  <si>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</si>
  <si>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</si>
  <si>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</si>
  <si>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</si>
  <si>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</si>
  <si>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</si>
  <si>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</si>
  <si>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</si>
  <si>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</si>
  <si>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</si>
  <si>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</si>
  <si>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</si>
  <si>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</si>
  <si>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</si>
  <si>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</si>
  <si>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</si>
  <si>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</si>
  <si>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</si>
  <si>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</si>
  <si>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</si>
  <si>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</si>
  <si>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</si>
  <si>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</si>
  <si>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</si>
  <si>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</si>
  <si>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</si>
  <si>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</si>
  <si>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</si>
  <si>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</si>
  <si>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</si>
  <si>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</si>
  <si>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</si>
  <si>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</si>
  <si>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</si>
  <si>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</si>
  <si>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</si>
  <si>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</si>
  <si>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</si>
  <si>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</si>
  <si>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</si>
  <si>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</si>
  <si>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</si>
  <si>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</si>
  <si>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</si>
  <si>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</si>
  <si>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</si>
  <si>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</si>
  <si>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</si>
  <si>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</si>
  <si>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</si>
  <si>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</si>
  <si>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</si>
  <si>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</si>
  <si>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</si>
  <si>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</si>
  <si>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</si>
  <si>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</si>
  <si>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</si>
  <si>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</si>
  <si>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</si>
  <si>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</si>
  <si>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</si>
  <si>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</si>
  <si>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</si>
  <si>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</si>
  <si>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</si>
  <si>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</si>
  <si>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</si>
  <si>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</si>
  <si>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</si>
  <si>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</si>
  <si>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</si>
  <si>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</si>
  <si>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</si>
  <si>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</si>
  <si>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</si>
  <si>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</si>
  <si>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</si>
  <si>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</si>
  <si>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</si>
  <si>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</si>
  <si>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</si>
  <si>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</si>
  <si>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</si>
  <si>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</si>
  <si>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</si>
  <si>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</si>
  <si>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</si>
  <si>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</si>
  <si>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</si>
  <si>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</si>
  <si>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</si>
  <si>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</si>
  <si>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</si>
  <si>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</si>
  <si>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</si>
  <si>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</si>
  <si>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</si>
  <si>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</si>
  <si>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</si>
  <si>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</si>
  <si>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</si>
  <si>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</si>
  <si>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</si>
  <si>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</si>
  <si>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</si>
  <si>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</si>
  <si>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</si>
  <si>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</si>
  <si>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</si>
  <si>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</si>
  <si>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</si>
  <si>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</si>
  <si>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</si>
  <si>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</si>
  <si>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</si>
  <si>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</si>
  <si>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</si>
  <si>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</si>
  <si>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</si>
  <si>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</si>
  <si>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</si>
  <si>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</si>
  <si>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</si>
  <si>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</si>
  <si>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</si>
  <si>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</si>
  <si>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</si>
  <si>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</si>
  <si>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</si>
  <si>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</si>
  <si>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</si>
  <si>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</si>
  <si>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</si>
  <si>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</si>
  <si>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</si>
  <si>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</si>
  <si>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</si>
  <si>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</si>
  <si>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</si>
  <si>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</si>
  <si>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</si>
  <si>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</si>
  <si>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</si>
  <si>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</si>
  <si>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</si>
  <si>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</si>
  <si>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</si>
  <si>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</si>
  <si>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</si>
  <si>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</si>
  <si>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</si>
  <si>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</si>
  <si>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</si>
  <si>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</si>
  <si>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</si>
  <si>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</si>
  <si>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</si>
  <si>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</si>
  <si>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</si>
  <si>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</si>
  <si>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</si>
  <si>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</si>
  <si>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</si>
  <si>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</si>
  <si>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</si>
  <si>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</si>
  <si>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</si>
  <si>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</si>
  <si>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</si>
  <si>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</si>
  <si>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</si>
  <si>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</si>
  <si>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</si>
  <si>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</si>
  <si>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</si>
  <si>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</si>
  <si>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</si>
  <si>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</si>
  <si>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</si>
  <si>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</si>
  <si>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</si>
  <si>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</si>
  <si>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</si>
  <si>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</si>
  <si>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</si>
  <si>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</si>
  <si>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</si>
  <si>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</si>
  <si>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</si>
  <si>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</si>
  <si>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</si>
  <si>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</si>
  <si>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</si>
  <si>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</si>
  <si>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</si>
  <si>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</si>
  <si>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</si>
  <si>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</si>
  <si>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</si>
  <si>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</si>
  <si>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</si>
  <si>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</si>
  <si>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</si>
  <si>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</si>
  <si>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</si>
  <si>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</si>
  <si>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</si>
  <si>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</si>
  <si>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</si>
  <si>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</si>
  <si>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</si>
  <si>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</si>
  <si>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</si>
  <si>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</si>
  <si>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</si>
  <si>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</si>
  <si>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</si>
  <si>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</si>
  <si>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</si>
  <si>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</si>
  <si>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</si>
  <si>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</si>
  <si>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</si>
  <si>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</si>
  <si>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</si>
  <si>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</si>
  <si>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</si>
  <si>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</si>
  <si>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</si>
  <si>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</si>
  <si>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</si>
  <si>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</si>
  <si>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</si>
  <si>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</si>
  <si>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</si>
  <si>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</si>
  <si>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</si>
  <si>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</si>
  <si>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</si>
  <si>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</si>
  <si>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</si>
  <si>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</si>
  <si>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</si>
  <si>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</si>
  <si>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</si>
  <si>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</si>
  <si>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</si>
  <si>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</si>
  <si>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</si>
  <si>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</si>
  <si>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</si>
  <si>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</si>
  <si>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</si>
  <si>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</si>
  <si>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</si>
  <si>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</si>
  <si>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</si>
  <si>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</si>
  <si>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</si>
  <si>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</si>
  <si>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</si>
  <si>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</si>
  <si>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</si>
  <si>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</si>
  <si>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</si>
  <si>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</si>
  <si>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</si>
  <si>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</si>
  <si>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</si>
  <si>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</si>
  <si>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</si>
  <si>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</si>
  <si>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</si>
  <si>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</si>
  <si>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</si>
  <si>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</si>
  <si>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</si>
  <si>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</si>
  <si>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</si>
  <si>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</si>
  <si>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</si>
  <si>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</si>
  <si>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</si>
  <si>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</si>
  <si>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</si>
  <si>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</si>
  <si>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</si>
  <si>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</si>
  <si>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</si>
  <si>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</si>
  <si>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</si>
  <si>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</si>
  <si>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</si>
  <si>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</si>
  <si>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</si>
  <si>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</si>
  <si>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</si>
  <si>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</si>
  <si>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</si>
  <si>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</si>
  <si>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</si>
  <si>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</si>
  <si>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</si>
  <si>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</si>
  <si>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</si>
  <si>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</si>
  <si>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</si>
  <si>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</si>
  <si>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</si>
  <si>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</si>
  <si>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</si>
  <si>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</si>
  <si>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</si>
  <si>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</si>
  <si>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</si>
  <si>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</si>
  <si>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</si>
  <si>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</si>
  <si>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</si>
  <si>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</si>
  <si>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</si>
  <si>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</si>
  <si>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</si>
  <si>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</si>
  <si>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</si>
  <si>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</si>
  <si>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</si>
  <si>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</si>
  <si>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</si>
  <si>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</si>
  <si>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</si>
  <si>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</si>
  <si>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</si>
  <si>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</si>
  <si>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</si>
  <si>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</si>
  <si>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</si>
  <si>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</si>
  <si>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</si>
  <si>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</si>
  <si>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</si>
  <si>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</si>
  <si>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</si>
  <si>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</si>
  <si>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</si>
  <si>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</si>
  <si>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</si>
  <si>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</si>
  <si>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</si>
  <si>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</si>
  <si>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</si>
  <si>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</si>
  <si>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</si>
  <si>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</si>
  <si>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</si>
  <si>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</si>
  <si>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</si>
  <si>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</si>
  <si>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</si>
  <si>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</si>
  <si>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</si>
  <si>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</si>
  <si>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</si>
  <si>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</si>
  <si>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</si>
  <si>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</si>
  <si>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</si>
  <si>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</si>
  <si>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</si>
  <si>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</si>
  <si>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</si>
  <si>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</si>
  <si>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</si>
  <si>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</si>
  <si>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</si>
  <si>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</si>
  <si>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</si>
  <si>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</si>
  <si>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</si>
  <si>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</si>
  <si>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</si>
  <si>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</si>
  <si>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</si>
  <si>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</si>
  <si>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</si>
  <si>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</si>
  <si>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</si>
  <si>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</si>
  <si>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</si>
  <si>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</si>
  <si>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</si>
  <si>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</si>
  <si>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</si>
  <si>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</si>
  <si>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</si>
  <si>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</si>
  <si>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</si>
  <si>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</si>
  <si>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</si>
  <si>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</si>
  <si>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</si>
  <si>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</si>
  <si>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</si>
  <si>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</si>
  <si>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</si>
  <si>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</si>
  <si>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</si>
  <si>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</si>
  <si>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</si>
  <si>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</si>
  <si>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</si>
  <si>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</si>
  <si>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</si>
  <si>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</si>
  <si>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</si>
  <si>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</si>
  <si>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</si>
  <si>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</si>
  <si>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</si>
  <si>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</si>
  <si>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</si>
  <si>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</si>
  <si>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</si>
  <si>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</si>
  <si>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</si>
  <si>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</si>
  <si>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</si>
  <si>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</si>
  <si>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</si>
  <si>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</si>
  <si>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</si>
  <si>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</si>
  <si>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</si>
  <si>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</si>
  <si>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</si>
  <si>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</si>
  <si>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</si>
  <si>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</si>
  <si>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</si>
  <si>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</si>
  <si>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</si>
  <si>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</si>
  <si>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</si>
  <si>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</si>
  <si>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</si>
  <si>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</si>
  <si>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</si>
  <si>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</si>
  <si>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</si>
  <si>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</si>
  <si>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</si>
  <si>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</si>
  <si>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</si>
  <si>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</si>
  <si>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</si>
  <si>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</si>
  <si>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</si>
  <si>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</si>
  <si>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</si>
  <si>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</si>
  <si>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</si>
  <si>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</si>
  <si>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</si>
  <si>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</si>
  <si>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</si>
  <si>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</si>
  <si>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</si>
  <si>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</si>
  <si>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</si>
  <si>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</si>
  <si>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</si>
  <si>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</si>
  <si>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</si>
  <si>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</si>
  <si>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</si>
  <si>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</si>
  <si>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</si>
  <si>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</si>
  <si>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</si>
  <si>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</si>
  <si>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</si>
  <si>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</si>
  <si>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</si>
  <si>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</si>
  <si>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</si>
  <si>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</si>
  <si>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</si>
  <si>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</si>
  <si>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</si>
  <si>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</si>
  <si>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</si>
  <si>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</si>
  <si>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</si>
  <si>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</si>
  <si>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</si>
  <si>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</si>
  <si>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</si>
  <si>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</si>
  <si>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</si>
  <si>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</si>
  <si>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</si>
  <si>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</si>
  <si>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</si>
  <si>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</si>
  <si>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</si>
  <si>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</si>
  <si>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</si>
  <si>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</si>
  <si>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</si>
  <si>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</si>
  <si>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</si>
  <si>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</si>
  <si>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</si>
  <si>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</si>
  <si>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</si>
  <si>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</si>
  <si>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</si>
  <si>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</si>
  <si>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</si>
  <si>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</si>
  <si>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</si>
  <si>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</si>
  <si>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</si>
  <si>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</si>
  <si>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</si>
  <si>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</si>
  <si>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</si>
  <si>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</si>
  <si>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</si>
  <si>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</si>
  <si>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</si>
  <si>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</si>
  <si>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</si>
  <si>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</si>
  <si>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</si>
  <si>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</si>
  <si>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</si>
  <si>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</si>
  <si>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</si>
  <si>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</si>
  <si>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</si>
  <si>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</si>
  <si>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</si>
  <si>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</si>
  <si>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</si>
  <si>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</si>
  <si>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</si>
  <si>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</si>
  <si>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</si>
  <si>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</si>
  <si>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</si>
  <si>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</si>
  <si>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</si>
  <si>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</si>
  <si>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</si>
  <si>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</si>
  <si>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</si>
  <si>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</si>
  <si>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</si>
  <si>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</si>
  <si>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</si>
  <si>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</si>
  <si>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</si>
  <si>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</si>
  <si>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</si>
  <si>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</si>
  <si>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</si>
  <si>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</si>
  <si>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</si>
  <si>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</si>
  <si>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</si>
  <si>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</si>
  <si>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</si>
  <si>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</si>
  <si>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</si>
  <si>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</si>
  <si>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</si>
  <si>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</si>
  <si>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</si>
  <si>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</si>
  <si>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</si>
  <si>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</si>
  <si>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</si>
  <si>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</si>
  <si>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</si>
  <si>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</si>
  <si>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</si>
  <si>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</si>
  <si>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</si>
  <si>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</si>
  <si>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</si>
  <si>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</si>
  <si>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</si>
  <si>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</si>
  <si>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</si>
  <si>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</si>
  <si>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</si>
  <si>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</si>
  <si>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</si>
  <si>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</si>
  <si>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</si>
  <si>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</si>
  <si>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</si>
  <si>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</si>
  <si>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</si>
  <si>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</si>
  <si>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</si>
  <si>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</si>
  <si>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</si>
  <si>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</si>
  <si>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</si>
  <si>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</si>
  <si>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</si>
  <si>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</si>
  <si>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</si>
  <si>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</si>
  <si>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</si>
  <si>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</si>
  <si>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</si>
  <si>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</si>
  <si>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</si>
  <si>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</si>
  <si>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</si>
  <si>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</si>
  <si>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</si>
  <si>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</si>
  <si>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</si>
  <si>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</si>
  <si>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</si>
  <si>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</si>
  <si>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</si>
  <si>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</si>
  <si>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</si>
  <si>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</si>
  <si>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</si>
  <si>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</si>
  <si>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</si>
  <si>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</si>
  <si>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</si>
  <si>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</si>
  <si>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</si>
  <si>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</si>
  <si>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</si>
  <si>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</si>
  <si>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</si>
  <si>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</si>
  <si>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</si>
  <si>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</si>
  <si>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</si>
  <si>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</si>
  <si>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</si>
  <si>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</si>
  <si>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</si>
  <si>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</si>
  <si>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</si>
  <si>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</si>
  <si>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</si>
  <si>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</si>
  <si>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</si>
  <si>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</si>
  <si>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</si>
  <si>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</si>
  <si>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</si>
  <si>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</si>
  <si>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</si>
  <si>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</si>
  <si>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</si>
  <si>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</si>
  <si>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</si>
  <si>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</si>
  <si>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</si>
  <si>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</si>
  <si>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</si>
  <si>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</si>
  <si>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</si>
  <si>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</si>
  <si>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</si>
  <si>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</si>
  <si>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</si>
  <si>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</si>
  <si>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</si>
  <si>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</si>
  <si>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</si>
  <si>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</si>
  <si>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</si>
  <si>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</si>
  <si>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</si>
  <si>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</si>
  <si>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</si>
  <si>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</si>
  <si>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</si>
  <si>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</si>
  <si>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</si>
  <si>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</si>
  <si>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</si>
  <si>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</si>
  <si>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</si>
  <si>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</si>
  <si>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</si>
  <si>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</si>
  <si>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</si>
  <si>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</si>
  <si>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</si>
  <si>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</si>
  <si>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</si>
  <si>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</si>
  <si>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</si>
  <si>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</si>
  <si>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</si>
  <si>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</si>
  <si>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</si>
  <si>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</si>
  <si>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</si>
  <si>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</si>
  <si>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</si>
  <si>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</si>
  <si>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</si>
  <si>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</si>
  <si>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</si>
  <si>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</si>
  <si>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</si>
  <si>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</si>
  <si>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</si>
  <si>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</si>
  <si>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</si>
  <si>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</si>
  <si>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</si>
  <si>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</si>
  <si>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</si>
  <si>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</si>
  <si>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</si>
  <si>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</si>
  <si>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</si>
  <si>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</si>
  <si>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</si>
  <si>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</si>
  <si>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</si>
  <si>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</si>
  <si>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</si>
  <si>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</si>
  <si>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</si>
  <si>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</si>
  <si>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</si>
  <si>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</si>
  <si>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</si>
  <si>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</si>
  <si>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</si>
  <si>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</si>
  <si>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</si>
  <si>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</si>
  <si>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</si>
  <si>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</si>
  <si>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</si>
  <si>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</si>
  <si>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</si>
  <si>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</si>
  <si>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</si>
  <si>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</si>
  <si>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</si>
  <si>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</si>
  <si>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</si>
  <si>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</si>
  <si>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</si>
  <si>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</si>
  <si>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</si>
  <si>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</si>
  <si>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</si>
  <si>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</si>
  <si>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</si>
  <si>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</si>
  <si>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</si>
  <si>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</si>
  <si>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</si>
  <si>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</si>
  <si>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</si>
  <si>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</si>
  <si>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</si>
  <si>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</si>
  <si>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</si>
  <si>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</si>
  <si>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</si>
  <si>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</si>
  <si>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</si>
  <si>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</si>
  <si>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</si>
  <si>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</si>
  <si>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</si>
  <si>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</si>
  <si>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</si>
  <si>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</si>
  <si>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</si>
  <si>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</si>
  <si>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</si>
  <si>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</si>
  <si>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</si>
  <si>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</si>
  <si>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</si>
  <si>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</si>
  <si>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</si>
  <si>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</si>
  <si>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</si>
  <si>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</si>
  <si>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</si>
  <si>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</si>
  <si>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</si>
  <si>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</si>
  <si>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</si>
  <si>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</si>
  <si>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</si>
  <si>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</si>
  <si>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</si>
  <si>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</si>
  <si>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</si>
  <si>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</si>
  <si>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</si>
  <si>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</si>
  <si>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</si>
  <si>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</si>
  <si>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</si>
  <si>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</si>
  <si>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</si>
  <si>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</si>
  <si>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</si>
  <si>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</si>
  <si>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</si>
  <si>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</si>
  <si>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</si>
  <si>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</si>
  <si>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</si>
  <si>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</si>
  <si>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</si>
  <si>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</si>
  <si>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</si>
  <si>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</si>
  <si>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</si>
  <si>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</si>
  <si>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</si>
  <si>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</si>
  <si>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</si>
  <si>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</si>
  <si>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</si>
  <si>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</si>
  <si>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</si>
  <si>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</si>
  <si>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</si>
  <si>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</si>
  <si>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</si>
  <si>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</si>
  <si>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</si>
  <si>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</si>
  <si>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</si>
  <si>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</si>
  <si>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</si>
  <si>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</si>
  <si>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</si>
  <si>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</si>
  <si>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</si>
  <si>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</si>
  <si>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</si>
  <si>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</si>
  <si>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</si>
  <si>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</si>
  <si>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</si>
  <si>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</si>
  <si>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</si>
  <si>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</si>
  <si>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</si>
  <si>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</si>
  <si>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</si>
  <si>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</si>
  <si>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</si>
  <si>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</si>
  <si>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</si>
  <si>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</si>
  <si>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</si>
  <si>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</si>
  <si>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</si>
  <si>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</si>
  <si>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</si>
  <si>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</si>
  <si>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</si>
  <si>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</si>
  <si>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</si>
  <si>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</si>
  <si>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</si>
  <si>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</si>
  <si>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</si>
  <si>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</si>
  <si>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</si>
  <si>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</si>
  <si>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</si>
  <si>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</si>
  <si>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</si>
  <si>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</si>
  <si>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</si>
  <si>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</si>
  <si>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</si>
  <si>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</si>
  <si>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</si>
  <si>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</si>
  <si>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</si>
  <si>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</si>
  <si>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</si>
  <si>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</si>
  <si>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</si>
  <si>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</si>
  <si>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</si>
  <si>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</si>
  <si>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</si>
  <si>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</si>
  <si>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</si>
  <si>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</si>
  <si>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</si>
  <si>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</si>
  <si>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</si>
  <si>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</si>
  <si>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</si>
  <si>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</si>
  <si>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</si>
  <si>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</si>
  <si>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</si>
  <si>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</si>
  <si>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</si>
  <si>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</si>
  <si>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</si>
  <si>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</si>
  <si>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</si>
  <si>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</si>
  <si>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</si>
  <si>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</si>
  <si>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</si>
  <si>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</si>
  <si>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</si>
  <si>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</si>
  <si>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</si>
  <si>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</si>
  <si>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</si>
  <si>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</si>
  <si>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</si>
  <si>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</si>
  <si>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</si>
  <si>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</si>
  <si>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</si>
  <si>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</si>
  <si>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</si>
  <si>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</si>
  <si>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</si>
  <si>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</si>
  <si>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</si>
  <si>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</si>
  <si>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</si>
  <si>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</si>
  <si>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</si>
  <si>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</si>
  <si>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</si>
  <si>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</si>
  <si>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</si>
  <si>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</si>
  <si>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</si>
  <si>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</si>
  <si>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</si>
  <si>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</si>
  <si>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</si>
  <si>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</si>
  <si>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</si>
  <si>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</si>
  <si>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</si>
  <si>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</si>
  <si>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</si>
  <si>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</si>
  <si>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</si>
  <si>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</si>
  <si>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</si>
  <si>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</si>
  <si>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</si>
  <si>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</si>
  <si>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</si>
  <si>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</si>
  <si>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</si>
  <si>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</si>
  <si>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</si>
  <si>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</si>
  <si>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</si>
  <si>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</si>
  <si>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</si>
  <si>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</si>
  <si>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</si>
  <si>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</si>
  <si>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</si>
  <si>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</si>
  <si>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</si>
  <si>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</si>
  <si>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</si>
  <si>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</si>
  <si>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</si>
  <si>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</si>
  <si>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</si>
  <si>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</si>
  <si>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</si>
  <si>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</si>
  <si>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</si>
  <si>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</si>
  <si>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</si>
  <si>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</si>
  <si>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</si>
  <si>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</si>
  <si>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</si>
  <si>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</si>
  <si>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</si>
  <si>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</si>
  <si>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</si>
  <si>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</si>
  <si>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</si>
  <si>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</si>
  <si>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</si>
  <si>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</si>
  <si>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</si>
  <si>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</si>
  <si>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</si>
  <si>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</si>
  <si>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</si>
  <si>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</si>
  <si>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</si>
  <si>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</si>
  <si>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</si>
  <si>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</si>
  <si>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</si>
  <si>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</si>
  <si>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</si>
  <si>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</si>
  <si>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</si>
  <si>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</si>
  <si>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</si>
  <si>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</si>
  <si>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</si>
  <si>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</si>
  <si>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</si>
  <si>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</si>
  <si>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</si>
  <si>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</si>
  <si>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</si>
  <si>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</si>
  <si>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</si>
  <si>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</si>
  <si>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</si>
  <si>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</si>
  <si>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</si>
  <si>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</si>
  <si>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</si>
  <si>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</si>
  <si>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</si>
  <si>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</si>
  <si>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</si>
  <si>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</si>
  <si>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</si>
  <si>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</si>
  <si>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</si>
  <si>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</si>
  <si>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</si>
  <si>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</si>
  <si>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</si>
  <si>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</si>
  <si>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</si>
  <si>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</si>
  <si>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</si>
  <si>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</si>
  <si>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</si>
  <si>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</si>
  <si>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</si>
  <si>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</si>
  <si>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</si>
  <si>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</si>
  <si>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</si>
  <si>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</si>
  <si>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</si>
  <si>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</si>
  <si>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</si>
  <si>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</si>
  <si>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</si>
  <si>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</si>
  <si>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</si>
  <si>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</si>
  <si>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</si>
  <si>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</si>
  <si>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</si>
  <si>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</si>
  <si>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</si>
  <si>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</si>
  <si>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</si>
  <si>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</si>
  <si>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</si>
  <si>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</si>
  <si>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</si>
  <si>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</si>
  <si>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</si>
  <si>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</si>
  <si>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</si>
  <si>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</si>
  <si>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</si>
  <si>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</si>
  <si>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</si>
  <si>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</si>
  <si>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</si>
  <si>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</si>
  <si>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</si>
  <si>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</si>
  <si>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</si>
  <si>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</si>
  <si>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</si>
  <si>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</si>
  <si>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</si>
  <si>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</si>
  <si>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</si>
  <si>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</si>
  <si>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</si>
  <si>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</si>
  <si>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</si>
  <si>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</si>
  <si>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</si>
  <si>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</si>
  <si>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</si>
  <si>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</si>
  <si>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</si>
  <si>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</si>
  <si>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</si>
  <si>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</si>
  <si>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</si>
  <si>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</si>
  <si>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</si>
  <si>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</si>
  <si>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</si>
  <si>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</si>
  <si>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</si>
  <si>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</si>
  <si>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</si>
  <si>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</si>
  <si>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</si>
  <si>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</si>
  <si>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</si>
  <si>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</si>
  <si>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</si>
  <si>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</si>
  <si>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</si>
  <si>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</si>
  <si>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</si>
  <si>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</si>
  <si>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</si>
  <si>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</si>
  <si>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</si>
  <si>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</si>
  <si>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</si>
  <si>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</si>
  <si>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</si>
  <si>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</si>
  <si>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</si>
  <si>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</si>
  <si>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</si>
  <si>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</si>
  <si>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</si>
  <si>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</si>
  <si>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</si>
  <si>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</si>
  <si>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</si>
  <si>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</si>
  <si>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</si>
  <si>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</si>
  <si>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</si>
  <si>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</si>
  <si>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</si>
  <si>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</si>
  <si>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</si>
  <si>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</si>
  <si>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</si>
  <si>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</si>
  <si>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</si>
  <si>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</si>
  <si>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</si>
  <si>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</si>
  <si>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</si>
  <si>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</si>
  <si>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</si>
  <si>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</si>
  <si>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</si>
  <si>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</si>
  <si>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</si>
  <si>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</si>
  <si>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</si>
  <si>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</si>
  <si>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</si>
  <si>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</si>
  <si>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</si>
  <si>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</si>
  <si>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</si>
  <si>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</si>
  <si>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</si>
  <si>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</si>
  <si>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</si>
  <si>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</si>
  <si>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</si>
  <si>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</si>
  <si>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</si>
  <si>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</si>
  <si>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</si>
  <si>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</si>
  <si>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</si>
  <si>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</si>
  <si>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</si>
  <si>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</si>
  <si>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</si>
  <si>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</si>
  <si>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</si>
  <si>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</si>
  <si>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</si>
  <si>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</si>
  <si>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</si>
  <si>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</si>
  <si>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</si>
  <si>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</si>
  <si>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</si>
  <si>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</si>
  <si>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</si>
  <si>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</si>
  <si>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</si>
  <si>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</si>
  <si>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</si>
  <si>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</si>
  <si>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</si>
  <si>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</si>
  <si>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</si>
  <si>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</si>
  <si>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</si>
  <si>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</si>
  <si>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</si>
  <si>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</si>
  <si>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</si>
  <si>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</si>
  <si>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</si>
  <si>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</si>
  <si>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</si>
  <si>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</si>
  <si>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</si>
  <si>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</si>
  <si>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</si>
  <si>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</si>
  <si>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</si>
  <si>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</si>
  <si>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</si>
  <si>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</si>
  <si>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</si>
  <si>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</si>
  <si>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</si>
  <si>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</si>
  <si>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</si>
  <si>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</si>
  <si>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</si>
  <si>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</si>
  <si>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</si>
  <si>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</si>
  <si>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</si>
  <si>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</si>
  <si>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</si>
  <si>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</si>
  <si>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</si>
  <si>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</si>
  <si>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</si>
  <si>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</si>
  <si>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</si>
  <si>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</si>
  <si>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</si>
  <si>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</si>
  <si>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</si>
  <si>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</si>
  <si>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</si>
  <si>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</si>
  <si>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</si>
  <si>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</si>
  <si>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</si>
  <si>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</si>
  <si>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</si>
  <si>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</si>
  <si>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</si>
  <si>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</si>
  <si>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</si>
  <si>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</si>
  <si>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</si>
  <si>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</si>
  <si>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</si>
  <si>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</si>
  <si>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</si>
  <si>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</si>
  <si>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</si>
  <si>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</si>
  <si>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</si>
  <si>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</si>
  <si>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</si>
  <si>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</si>
  <si>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</si>
  <si>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</si>
  <si>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</si>
  <si>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</si>
  <si>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</si>
  <si>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</si>
  <si>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</si>
  <si>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</si>
  <si>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</si>
  <si>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</si>
  <si>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</si>
  <si>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</si>
  <si>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</si>
  <si>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</si>
  <si>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</si>
  <si>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</si>
  <si>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</si>
  <si>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</si>
  <si>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</si>
  <si>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</si>
  <si>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</si>
  <si>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</si>
  <si>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</si>
  <si>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</si>
  <si>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</si>
  <si>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</si>
  <si>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</si>
  <si>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</si>
  <si>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</si>
  <si>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</si>
  <si>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</si>
  <si>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</si>
  <si>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</si>
  <si>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</si>
  <si>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</si>
  <si>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</si>
  <si>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</si>
  <si>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</si>
  <si>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</si>
  <si>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</si>
  <si>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</si>
  <si>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</si>
  <si>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</si>
  <si>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</si>
  <si>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</si>
  <si>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</si>
  <si>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</si>
  <si>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</si>
  <si>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</si>
  <si>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</si>
  <si>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</si>
  <si>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</si>
  <si>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</si>
  <si>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</si>
  <si>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</si>
  <si>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</si>
  <si>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</si>
  <si>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</si>
  <si>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</si>
  <si>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</si>
  <si>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</si>
  <si>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</si>
  <si>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</si>
  <si>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</si>
  <si>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</si>
  <si>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</si>
  <si>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</si>
  <si>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</si>
  <si>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</si>
  <si>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</si>
  <si>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</si>
  <si>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</si>
  <si>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</si>
  <si>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</si>
  <si>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</si>
  <si>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</si>
  <si>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</si>
  <si>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</si>
  <si>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</si>
  <si>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</si>
  <si>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</si>
  <si>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</si>
  <si>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</si>
  <si>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</si>
  <si>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</si>
  <si>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</si>
  <si>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</si>
  <si>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</si>
  <si>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</si>
  <si>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</si>
  <si>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</si>
  <si>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</si>
  <si>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</si>
  <si>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</si>
  <si>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</si>
  <si>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</si>
  <si>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</si>
  <si>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</si>
  <si>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</si>
  <si>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</si>
  <si>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</si>
  <si>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</si>
  <si>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</si>
  <si>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</si>
  <si>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</si>
  <si>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</si>
  <si>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</si>
  <si>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</si>
  <si>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</si>
  <si>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</si>
  <si>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</si>
  <si>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</si>
  <si>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</si>
  <si>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</si>
  <si>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</si>
  <si>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</si>
  <si>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</si>
  <si>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</si>
  <si>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</si>
  <si>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</si>
  <si>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</si>
  <si>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</si>
  <si>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</si>
  <si>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</si>
  <si>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</si>
  <si>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</si>
  <si>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</si>
  <si>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</si>
  <si>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</si>
  <si>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</si>
  <si>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</si>
  <si>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</si>
  <si>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</si>
  <si>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</si>
  <si>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</si>
  <si>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</si>
  <si>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</si>
  <si>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</si>
  <si>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</si>
  <si>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</si>
  <si>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</si>
  <si>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</si>
  <si>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</si>
  <si>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</si>
  <si>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</si>
  <si>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</si>
  <si>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</si>
  <si>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</si>
  <si>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</si>
  <si>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</si>
  <si>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</si>
  <si>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</si>
  <si>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</si>
  <si>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</si>
  <si>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</si>
  <si>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</si>
  <si>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</si>
  <si>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</si>
  <si>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</si>
  <si>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</si>
  <si>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</si>
  <si>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</si>
  <si>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</si>
  <si>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</si>
  <si>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</si>
  <si>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</si>
  <si>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</si>
  <si>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</si>
  <si>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</si>
  <si>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</si>
  <si>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</si>
  <si>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</si>
  <si>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</si>
  <si>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</si>
  <si>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</si>
  <si>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</si>
  <si>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</si>
  <si>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</si>
  <si>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</si>
  <si>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</si>
  <si>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</si>
  <si>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</si>
  <si>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</si>
  <si>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</si>
  <si>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</si>
  <si>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</si>
  <si>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</si>
  <si>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</si>
  <si>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</si>
  <si>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</si>
  <si>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</si>
  <si>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</si>
  <si>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</si>
  <si>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</si>
  <si>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</si>
  <si>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</si>
  <si>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</si>
  <si>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</si>
  <si>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</si>
  <si>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</si>
  <si>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</si>
  <si>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</si>
  <si>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</si>
  <si>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</si>
  <si>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</si>
  <si>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</si>
  <si>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</si>
  <si>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</si>
  <si>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</si>
  <si>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</si>
  <si>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</si>
  <si>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</si>
  <si>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</si>
  <si>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</si>
  <si>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</si>
  <si>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</si>
  <si>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</si>
  <si>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</si>
  <si>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</si>
  <si>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</si>
  <si>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</si>
  <si>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</si>
  <si>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</si>
  <si>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</si>
  <si>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</si>
  <si>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</si>
  <si>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</si>
  <si>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</si>
  <si>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</si>
  <si>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</si>
  <si>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</si>
  <si>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</si>
  <si>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</si>
  <si>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</si>
  <si>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</si>
  <si>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</si>
  <si>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</si>
  <si>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</si>
  <si>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</si>
  <si>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</si>
  <si>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</si>
  <si>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</si>
  <si>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</si>
  <si>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</si>
  <si>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</si>
  <si>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</si>
  <si>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</si>
  <si>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</si>
  <si>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</si>
  <si>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</si>
  <si>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</si>
  <si>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</si>
  <si>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</si>
  <si>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</si>
  <si>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</si>
  <si>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</si>
  <si>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</si>
  <si>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</si>
  <si>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</si>
  <si>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</si>
  <si>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</si>
  <si>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</si>
  <si>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</si>
  <si>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</si>
  <si>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</si>
  <si>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</si>
  <si>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</si>
  <si>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</si>
  <si>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</si>
  <si>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</si>
  <si>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</si>
  <si>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</si>
  <si>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</si>
  <si>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</si>
  <si>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</si>
  <si>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</si>
  <si>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</si>
  <si>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</si>
  <si>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</si>
  <si>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</si>
  <si>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</si>
  <si>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</si>
  <si>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</si>
  <si>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</si>
  <si>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</si>
  <si>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</si>
  <si>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</si>
  <si>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</si>
  <si>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</si>
  <si>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</si>
  <si>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</si>
  <si>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</si>
  <si>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</si>
  <si>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</si>
  <si>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</si>
  <si>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</si>
  <si>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</si>
  <si>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</si>
  <si>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</si>
  <si>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</si>
  <si>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</si>
  <si>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</si>
  <si>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</si>
  <si>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</si>
  <si>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</si>
  <si>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</si>
  <si>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</si>
  <si>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</si>
  <si>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</si>
  <si>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</si>
  <si>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</si>
  <si>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</si>
  <si>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</si>
  <si>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</si>
  <si>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</si>
  <si>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</si>
  <si>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</si>
  <si>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</si>
  <si>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</si>
  <si>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</si>
  <si>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</si>
  <si>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</si>
  <si>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</si>
  <si>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</si>
  <si>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</si>
  <si>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</si>
  <si>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</si>
  <si>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</si>
  <si>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</si>
  <si>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</si>
  <si>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</si>
  <si>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</si>
  <si>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</si>
  <si>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</si>
  <si>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</si>
  <si>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</si>
  <si>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</si>
  <si>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</si>
  <si>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</si>
  <si>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</si>
  <si>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</si>
  <si>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</si>
  <si>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</si>
  <si>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</si>
  <si>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</si>
  <si>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</si>
  <si>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</si>
  <si>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</si>
  <si>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</si>
  <si>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</si>
  <si>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</si>
  <si>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</si>
  <si>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</si>
  <si>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</si>
  <si>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</si>
  <si>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</si>
  <si>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</si>
  <si>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</si>
  <si>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</si>
  <si>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</si>
  <si>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</si>
  <si>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</si>
  <si>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</si>
  <si>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</si>
  <si>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</si>
  <si>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</si>
  <si>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</si>
  <si>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</si>
  <si>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</si>
  <si>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</si>
  <si>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</si>
  <si>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</si>
  <si>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</si>
  <si>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</si>
  <si>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</si>
  <si>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</si>
  <si>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</si>
  <si>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</si>
  <si>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</si>
  <si>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</si>
  <si>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</si>
  <si>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</si>
  <si>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</si>
  <si>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</si>
  <si>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</si>
  <si>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</si>
  <si>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</si>
  <si>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</si>
  <si>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</si>
  <si>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</si>
  <si>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</si>
  <si>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</si>
  <si>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</si>
  <si>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</si>
  <si>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</si>
  <si>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</si>
  <si>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</si>
  <si>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</si>
  <si>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</si>
  <si>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</si>
  <si>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</si>
  <si>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</si>
  <si>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</si>
  <si>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</si>
  <si>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</si>
  <si>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</si>
  <si>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</si>
  <si>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</si>
  <si>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</si>
  <si>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</si>
  <si>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</si>
  <si>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</si>
  <si>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</si>
  <si>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</si>
  <si>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</si>
  <si>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</si>
  <si>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</si>
  <si>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</si>
  <si>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</si>
  <si>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</si>
  <si>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</si>
  <si>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</si>
  <si>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</si>
  <si>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</si>
  <si>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</si>
  <si>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</si>
  <si>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</si>
  <si>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</si>
  <si>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</si>
  <si>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</si>
  <si>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</si>
  <si>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</si>
  <si>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</si>
  <si>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</si>
  <si>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</si>
  <si>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</si>
  <si>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</si>
  <si>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</si>
  <si>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</si>
  <si>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</si>
  <si>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</si>
  <si>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</si>
  <si>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</si>
  <si>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</si>
  <si>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</si>
  <si>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</si>
  <si>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</si>
  <si>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</si>
  <si>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</si>
  <si>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</si>
  <si>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</si>
  <si>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</si>
  <si>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</si>
  <si>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</si>
  <si>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</si>
  <si>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</si>
  <si>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</si>
  <si>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</si>
  <si>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</si>
  <si>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</si>
  <si>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</si>
  <si>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</si>
  <si>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</si>
  <si>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</si>
  <si>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</si>
  <si>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</si>
  <si>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</si>
  <si>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</si>
  <si>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</si>
  <si>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</si>
  <si>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</si>
  <si>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</si>
  <si>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</si>
  <si>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</si>
  <si>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</si>
  <si>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</si>
  <si>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</si>
  <si>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</si>
  <si>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</si>
  <si>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</si>
  <si>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</si>
  <si>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</si>
  <si>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</si>
  <si>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</si>
  <si>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</si>
  <si>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</si>
  <si>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</si>
  <si>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</si>
  <si>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</si>
  <si>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</si>
  <si>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</si>
  <si>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</si>
  <si>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</si>
  <si>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</si>
  <si>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</si>
  <si>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</si>
  <si>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</si>
  <si>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</si>
  <si>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</si>
  <si>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</si>
  <si>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</si>
  <si>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</si>
  <si>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</si>
  <si>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</si>
  <si>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</si>
  <si>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</si>
  <si>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</si>
  <si>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</si>
  <si>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</si>
  <si>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</si>
  <si>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</si>
  <si>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</si>
  <si>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</si>
  <si>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</si>
  <si>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</si>
  <si>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</si>
  <si>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</si>
  <si>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</si>
  <si>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</si>
  <si>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</si>
  <si>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</si>
  <si>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</si>
  <si>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</si>
  <si>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</si>
  <si>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</si>
  <si>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</si>
  <si>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</si>
  <si>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</si>
  <si>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</si>
  <si>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</si>
  <si>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</si>
  <si>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</si>
  <si>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</si>
  <si>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</si>
  <si>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</si>
  <si>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</si>
  <si>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</si>
  <si>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</si>
  <si>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</si>
  <si>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</si>
  <si>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</si>
  <si>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</si>
  <si>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</si>
  <si>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</si>
  <si>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</si>
  <si>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</si>
  <si>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</si>
  <si>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</si>
  <si>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</si>
  <si>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</si>
  <si>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</si>
  <si>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</si>
  <si>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</si>
  <si>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</si>
  <si>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</si>
  <si>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</si>
  <si>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</si>
  <si>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</si>
  <si>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</si>
  <si>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</si>
  <si>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</si>
  <si>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</si>
  <si>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</si>
  <si>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</si>
  <si>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</si>
  <si>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</si>
  <si>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</si>
  <si>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</si>
  <si>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</si>
  <si>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</si>
  <si>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</si>
  <si>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</si>
  <si>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</si>
  <si>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</si>
  <si>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</si>
  <si>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</si>
  <si>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</si>
  <si>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</si>
  <si>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</si>
  <si>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</si>
  <si>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</si>
  <si>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</si>
  <si>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</si>
  <si>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</si>
  <si>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</si>
  <si>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</si>
  <si>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</si>
  <si>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</si>
  <si>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</si>
  <si>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</si>
  <si>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</si>
  <si>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</si>
  <si>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</si>
  <si>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</si>
  <si>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</si>
  <si>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</si>
  <si>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</si>
  <si>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</si>
  <si>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</si>
  <si>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</si>
  <si>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</si>
  <si>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</si>
  <si>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</si>
  <si>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</si>
  <si>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</si>
  <si>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</si>
  <si>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</si>
  <si>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</si>
  <si>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</si>
  <si>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</si>
  <si>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</si>
  <si>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</si>
  <si>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</si>
  <si>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</si>
  <si>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</si>
  <si>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</si>
  <si>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</si>
  <si>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</si>
  <si>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</si>
  <si>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</si>
  <si>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</si>
  <si>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</si>
  <si>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</si>
  <si>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</si>
  <si>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</si>
  <si>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</si>
  <si>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</si>
  <si>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</si>
  <si>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</si>
  <si>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</si>
  <si>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</si>
  <si>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</si>
  <si>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</si>
  <si>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</si>
  <si>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</si>
  <si>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</si>
  <si>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</si>
  <si>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</si>
  <si>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</si>
  <si>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</si>
  <si>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</si>
  <si>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</si>
  <si>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</si>
  <si>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</si>
  <si>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</si>
  <si>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</si>
  <si>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</si>
  <si>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</si>
  <si>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</si>
  <si>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</si>
  <si>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</si>
  <si>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</si>
  <si>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</si>
  <si>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</si>
  <si>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</si>
  <si>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</si>
  <si>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</si>
  <si>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</si>
  <si>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</si>
  <si>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</si>
  <si>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</si>
  <si>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</si>
  <si>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</si>
  <si>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</si>
  <si>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</si>
  <si>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</si>
  <si>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</si>
  <si>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</si>
  <si>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</si>
  <si>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</si>
  <si>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</si>
  <si>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</si>
  <si>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</si>
  <si>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</si>
  <si>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</si>
  <si>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</si>
  <si>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</si>
  <si>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</si>
  <si>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</si>
  <si>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</si>
  <si>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</si>
  <si>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</si>
  <si>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</si>
  <si>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</si>
  <si>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</si>
  <si>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</si>
  <si>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</si>
  <si>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</si>
  <si>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</si>
  <si>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</si>
  <si>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</si>
  <si>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</si>
  <si>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</si>
  <si>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</si>
  <si>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</si>
  <si>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</si>
  <si>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</si>
  <si>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</si>
  <si>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</si>
  <si>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</si>
  <si>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</si>
  <si>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</si>
  <si>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</si>
  <si>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</si>
  <si>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</si>
  <si>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</si>
  <si>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</si>
  <si>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</si>
  <si>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</si>
  <si>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</si>
  <si>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</si>
  <si>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</si>
  <si>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</si>
  <si>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</si>
  <si>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</si>
  <si>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</si>
  <si>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</si>
  <si>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</si>
  <si>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</si>
  <si>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</si>
  <si>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</si>
  <si>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</si>
  <si>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</si>
  <si>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</si>
  <si>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</si>
  <si>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</si>
  <si>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</si>
  <si>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</si>
  <si>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</si>
  <si>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</si>
  <si>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</si>
  <si>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</si>
  <si>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</si>
  <si>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</si>
  <si>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</si>
  <si>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</si>
  <si>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</si>
  <si>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</si>
  <si>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</si>
  <si>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</si>
  <si>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</si>
  <si>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</si>
  <si>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</si>
  <si>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</si>
  <si>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</si>
  <si>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</si>
  <si>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</si>
  <si>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</si>
  <si>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</si>
  <si>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</si>
  <si>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</si>
  <si>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</si>
  <si>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</si>
  <si>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</si>
  <si>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</si>
  <si>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</si>
  <si>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</si>
  <si>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</si>
  <si>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</si>
  <si>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</si>
  <si>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</si>
  <si>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</si>
  <si>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</si>
  <si>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</si>
  <si>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</si>
  <si>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</si>
  <si>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</si>
  <si>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</si>
  <si>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</si>
  <si>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</si>
  <si>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</si>
  <si>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</si>
  <si>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</si>
  <si>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</si>
  <si>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</si>
  <si>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</si>
  <si>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</si>
  <si>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</si>
  <si>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</si>
  <si>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</si>
  <si>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</si>
  <si>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</si>
  <si>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</si>
  <si>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</si>
  <si>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</si>
  <si>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</si>
  <si>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</si>
  <si>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</si>
  <si>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</si>
  <si>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</si>
  <si>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</si>
  <si>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</si>
  <si>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</si>
  <si>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</si>
  <si>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</si>
  <si>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40 min </t>
  </si>
  <si>
    <t xml:space="preserve"> </t>
  </si>
  <si>
    <t xml:space="preserve"> PCM-20250215-00000830 </t>
  </si>
  <si>
    <t>LTE site still down and  site located in aramco area access issue need special permission</t>
  </si>
  <si>
    <t>PCM-20251120-00001985</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</si>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</sst>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318.91819189814851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45981.866617824075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45981.866617824075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45981.866617824075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45981.866617824075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45981.866617824075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45981.866617824075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45981.866617824075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45981.866617824075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45981.866617824075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45981.866617824075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45981.866617824075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45981.866617824075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45981.866617824075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45981.866617824075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45981.866617824075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45981.866617824075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45981.866617824075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45981.866617824075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45981.866617824075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45981.866617824075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45981.866617824075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45981.866617824075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45981.866617824075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45981.866617824075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45981.866617824075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45981.866617824075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45981.866617824075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45981.866617824075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45981.866617824075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45981.866617824075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45981.866617824075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45981.866617824075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45981.866617824075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45981.866617824075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45981.866617824075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45981.866617824075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45981.866617824075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45981.866617824075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45981.866617824075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45981.866617824075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45981.866617824075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45981.866617824075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45981.866617824075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45981.866617824075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45981.866617824075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45981.866617824075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45981.866617824075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45981.866617824075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45981.866617824075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554FF0D-782C-4EE2-9F9E-DC7639CF059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156.86677986111317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4.1432638892729301E-2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45981.866617824075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45981.866617824075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45981.866617824075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45981.866617824075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45981.866617824075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45981.866617824075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45981.866617824075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45981.866617824075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45981.866617824075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45981.866617824075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45981.866617824075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45981.866617824075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45981.866617824075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45981.866617824075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45981.866617824075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45981.866617824075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45981.866617824075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45981.866617824075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45981.866617824075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45981.866617824075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45981.866617824075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45981.866617824075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45981.866617824075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45981.866617824075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45981.866617824075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45981.866617824075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45981.866617824075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45981.866617824075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45981.866617824075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45981.866617824075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45981.866617824075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45981.866617824075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45981.866617824075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45981.866617824075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45981.866617824075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45981.866617824075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45981.866617824075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45981.866617824075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45981.866617824075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45981.866617824075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45981.866617824075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45981.866617824075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45981.866617824075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45981.866617824075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45981.866617824075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45981.866617824075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45981.866617824075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45981.866617824075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45981.866617824075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45981.866617824075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45981.866617824075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45981.866617824075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45981.866617824075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45981.866617824075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45981.866617824075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45981.866617824075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45981.866617824075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45981.866617824075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45981.866617824075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45981.866617824075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45981.866617824075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45981.866617824075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45981.866617824075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45981.866617824075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45981.866617824075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45981.866617824075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45981.866617824075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45981.866617824075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45981.866617824075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45981.866617824075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45981.866617824075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45981.866617824075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45981.866617824075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45981.866617824075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45981.866617824075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45981.866617824075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45981.866617824075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45981.866617824075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45981.866617824075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45981.866617824075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45981.866617824075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45981.866617824075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45981.866617824075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45981.866617824075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45981.866617824075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45981.866617824075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45981.866617824075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45981.866617824075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45981.866617824075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45981.866617824075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45981.866617824075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45981.866617824075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45981.866617824075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45981.866617824075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45981.866617824075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45981.866617824075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45981.866617824075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45981.866617824075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45981.866617824075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45981.866617824075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45981.866617824075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45981.866617824075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45981.866617824075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45981.866617824075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45981.866617824075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45981.866617824075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45981.866617824075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45981.866617824075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45981.866617824075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45981.866617824075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45981.866617824075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45981.866617824075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45981.866617824075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45981.866617824075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45981.866617824075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45981.866617824075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45981.866617824075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45981.866617824075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45981.866617824075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45981.866617824075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45981.866617824075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45981.866617824075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45981.866617824075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45981.866617824075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45981.866617824075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45981.866617824075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45981.866617824075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45981.866617824075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45981.866617824075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45981.866617824075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45981.866617824075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45981.866617824075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45981.866617824075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45981.866617824075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45981.866617824075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45981.866617824075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45981.866617824075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45981.866617824075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45981.866617824075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45981.866617824075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45981.866617824075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45981.866617824075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45981.866617824075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45981.866617824075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45981.866617824075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45981.866617824075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45981.866617824075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45981.866617824075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45981.866617824075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45981.866617824075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45981.866617824075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45981.866617824075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45981.866617824075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45981.866617824075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45981.866617824075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45981.866617824075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45981.866617824075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45981.866617824075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45981.866617824075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45981.866617824075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45981.866617824075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45981.866617824075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45981.866617824075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45981.866617824075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45981.866617824075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45981.866617824075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45981.866617824075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45981.866617824075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45981.866617824075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45981.866617824075</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45981.866617824075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45981.866617824075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45981.866617824075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45981.866617824075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45981.866617824075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45981.866617824075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45981.866617824075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45981.866617824075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45981.866617824075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45981.866617824075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45981.866617824075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45981.866617824075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45981.866617824075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45981.866617824075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45981.866617824075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45981.866617824075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45981.866617824075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45981.866617824075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45981.866617824075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45981.866617824075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45981.866617824075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45981.866617824075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45981.866617824075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45981.866617824075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45981.866617824075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45981.866617824075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45981.866617824075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45981.866617824075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45981.866617824075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45981.866617824075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45981.866617824075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45981.866617824075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45981.866617824075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45981.866617824075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45981.866617824075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45981.866617824075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45981.866617824075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45981.866617824075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45981.866617824075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45981.866617824075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45981.866617824075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45981.866617824075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45981.866617824075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45981.866617824075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45981.866617824075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45981.866617824075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45981.866617824075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45981.866617824075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45981.866617824075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45981.866617824075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45981.866617824075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45981.866617824075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45981.866617824075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45981.866617824075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45981.866617824075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45981.866617824075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45981.866617824075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45981.866617824075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45981.866617824075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45981.866617824075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45981.866617824075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45981.866617824075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45981.866617824075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45981.866617824075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45981.866617824075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45981.866617824075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45981.866617824075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45981.866617824075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45981.866617824075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45981.866617824075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45981.866617824075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45981.866617824075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45981.866617824075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45981.866617824075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45981.866617824075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45981.866617824075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45981.866617824075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45981.866617824075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45981.866617824075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45981.866617824075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45981.866617824075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45981.866617824075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45981.866617824075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45981.866617824075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45981.866617824075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45981.866617824075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45981.866617824075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45981.866617824075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45981.866617824075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45981.866617824075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45981.866617824075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45981.866617824075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45981.866617824075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45981.866617824075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45981.866617824075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45981.866617824075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45981.866617824075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45981.866617824075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45981.866617824075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45981.866617824075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45981.866617824075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45981.866617824075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45981.866617824075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45981.866617824075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45981.866617824075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45981.866617824075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45981.866617824075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45981.866617824075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45981.866617824075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45981.866617824075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45981.866617824075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45981.866617824075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45981.866617824075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45981.866617824075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45981.866617824075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45981.866617824075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45981.866617824075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45981.866617824075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45981.866617824075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45981.866617824075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45981.866617824075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45981.866617824075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45981.866617824075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45981.866617824075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45981.866617824075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45981.866617824075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45981.866617824075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45981.866617824075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45981.866617824075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45981.866617824075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45981.866617824075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45981.866617824075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45981.866617824075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45981.866617824075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45981.866617824075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45981.866617824075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45981.866617824075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45981.866617824075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45981.866617824075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45981.866617824075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45981.866617824075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45981.866617824075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45981.866617824075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45981.866617824075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45981.866617824075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45981.866617824075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45981.866617824075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45981.866617824075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45981.866617824075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45981.866617824075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45981.866617824075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45981.866617824075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45981.866617824075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45981.866617824075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45981.866617824075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45981.866617824075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45981.866617824075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45981.866617824075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45981.866617824075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45981.866617824075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45981.866617824075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45981.866617824075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45981.866617824075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45981.866617824075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45981.866617824075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45981.866617824075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45981.866617824075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45981.866617824075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45981.866617824075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45981.866617824075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45981.866617824075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45981.866617824075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45981.866617824075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45981.866617824075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45981.866617824075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45981.866617824075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45981.866617824075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45981.866617824075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45981.866617824075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45981.866617824075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45981.866617824075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45981.866617824075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45981.866617824075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45981.866617824075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45981.866617824075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45981.866617824075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45981.866617824075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45981.866617824075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45981.866617824075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45981.866617824075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45981.866617824075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45981.866617824075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45981.866617824075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45981.866617824075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45981.866617824075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45981.866617824075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45981.866617824075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45981.866617824075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45981.866617824075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45981.866617824075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45981.866617824075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45981.866617824075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45981.866617824075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45981.866617824075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45981.866617824075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45981.866617824075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45981.866617824075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45981.866617824075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45981.866617824075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45981.866617824075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45981.866617824075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45981.866617824075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45981.866617824075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45981.866617824075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45981.866617824075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45981.866617824075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45981.866617824075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45981.866617824075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45981.866617824075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45981.866617824075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45981.866617824075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45981.866617824075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45981.866617824075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45981.866617824075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45981.866617824075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45981.866617824075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45981.866617824075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45981.866617824075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45981.866617824075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45981.866617824075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45981.866617824075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45981.866617824075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45981.866617824075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45981.866617824075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45981.866617824075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45981.866617824075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45981.866617824075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45981.866617824075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45981.866617824075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45981.866617824075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45981.866617824075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45981.866617824075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45981.866617824075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45981.866617824075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45981.866617824075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45981.866617824075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45981.866617824075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45981.866617824075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45981.866617824075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45981.866617824075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45981.866617824075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45981.866617824075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45981.866617824075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45981.866617824075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45981.866617824075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45981.866617824075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45981.866617824075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45981.866617824075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45981.866617824075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45981.866617824075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45981.866617824075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45981.866617824075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45981.866617824075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45981.866617824075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45981.866617824075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45981.866617824075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45981.866617824075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45981.866617824075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45981.866617824075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45981.866617824075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45981.866617824075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45981.866617824075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45981.866617824075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45981.866617824075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45981.866617824075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45981.866617824075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45981.866617824075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45981.866617824075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45981.866617824075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45981.866617824075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45981.866617824075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45981.866617824075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45981.866617824075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45981.866617824075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45981.866617824075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45981.866617824075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45981.866617824075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45981.866617824075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45981.866617824075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45981.866617824075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45981.866617824075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45981.866617824075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45981.866617824075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45981.866617824075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45981.866617824075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45981.866617824075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45981.866617824075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45981.866617824075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45981.866617824075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45981.866617824075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45981.866617824075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45981.866617824075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45981.866617824075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45981.866617824075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45981.866617824075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45981.866617824075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45981.866617824075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45981.866617824075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45981.866617824075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45981.866617824075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45981.866617824075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45981.866617824075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45981.866617824075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45981.866617824075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45981.866617824075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45981.866617824075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45981.866617824075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45981.866617824075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45981.866617824075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45981.866617824075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45981.866617824075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45981.866617824075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45981.866617824075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45981.866617824075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45981.866617824075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45981.866617824075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45981.866617824075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45981.866617824075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45981.866617824075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45981.866617824075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45981.866617824075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45981.866617824075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45981.866617824075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45981.866617824075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45981.866617824075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45981.866617824075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45981.866617824075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45981.866617824075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45981.866617824075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45981.866617824075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45981.866617824075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45981.866617824075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45981.866617824075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45981.866617824075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45981.866617824075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45981.866617824075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45981.866617824075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45981.866617824075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45981.866617824075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45981.866617824075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45981.866617824075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45981.866617824075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45981.866617824075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45981.866617824075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45981.866617824075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45981.866617824075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45981.866617824075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45981.866617824075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45981.866617824075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45981.866617824075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45981.866617824075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45981.866617824075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45981.866617824075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45981.866617824075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45981.866617824075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45981.866617824075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45981.866617824075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45981.866617824075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45981.866617824075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45981.866617824075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45981.866617824075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45981.866617824075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45981.866617824075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45981.866617824075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45981.866617824075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45981.866617824075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45981.866617824075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45981.866617824075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45981.866617824075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45981.866617824075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45981.866617824075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45981.866617824075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45981.866617824075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45981.866617824075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45981.866617824075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45981.866617824075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45981.866617824075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45981.866617824075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45981.866617824075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45981.866617824075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45981.866617824075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45981.866617824075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45981.866617824075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45981.866617824075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45981.866617824075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45981.866617824075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45981.866617824075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45981.866617824075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45981.866617824075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45981.866617824075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45981.866617824075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45981.866617824075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45981.866617824075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45981.866617824075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45981.866617824075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45981.866617824075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45981.866617824075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45981.866617824075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45981.866617824075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45981.866617824075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45981.866617824075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45981.866617824075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45981.866617824075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45981.866617824075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45981.866617824075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45981.866617824075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45981.866617824075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45981.866617824075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45981.866617824075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45981.866617824075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45981.866617824075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45981.866617824075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45981.866617824075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45981.866617824075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45981.866617824075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45981.866617824075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45981.866617824075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45981.866617824075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45981.866617824075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45981.866617824075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45981.866617824075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45981.866617824075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45981.866617824075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45981.866617824075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45981.866617824075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45981.866617824075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45981.866617824075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45981.866617824075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45981.866617824075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45981.866617824075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45981.866617824075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45981.866617824075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45981.866617824075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45981.866617824075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45981.866617824075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45981.866617824075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45981.866617824075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45981.866617824075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45981.866617824075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45981.866617824075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45981.866617824075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45981.866617824075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45981.866617824075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45981.866617824075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45981.866617824075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45981.866617824075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45981.866617824075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45981.866617824075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45981.866617824075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45981.866617824075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45981.866617824075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45981.866617824075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45981.866617824075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45981.866617824075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45981.866617824075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45981.866617824075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45981.866617824075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45981.866617824075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45981.866617824075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45981.866617824075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45981.866617824075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45981.866617824075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45981.866617824075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45981.866617824075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45981.866617824075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45981.866617824075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45981.866617824075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45981.866617824075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45981.866617824075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45981.866617824075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45981.866617824075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45981.866617824075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45981.866617824075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45981.866617824075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45981.866617824075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45981.866617824075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45981.866617824075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45981.866617824075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45981.866617824075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45981.866617824075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45981.866617824075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45981.866617824075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45981.866617824075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45981.866617824075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45981.866617824075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45981.866617824075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45981.866617824075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45981.866617824075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45981.866617824075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45981.866617824075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45981.866617824075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45981.866617824075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45981.866617824075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45981.866617824075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45981.866617824075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45981.866617824075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45981.866617824075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45981.866617824075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45981.866617824075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45981.866617824075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45981.866617824075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45981.866617824075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45981.866617824075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45981.866617824075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45981.866617824075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45981.866617824075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45981.866617824075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45981.866617824075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45981.866617824075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45981.866617824075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45981.866617824075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45981.866617824075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45981.866617824075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45981.866617824075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45981.866617824075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45981.866617824075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45981.866617824075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45981.866617824075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45981.866617824075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45981.866617824075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45981.866617824075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45981.866617824075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45981.866617824075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45981.866617824075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45981.866617824075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45981.866617824075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45981.866617824075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45981.866617824075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45981.866617824075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45981.866617824075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45981.866617824075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45981.866617824075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45981.866617824075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45981.866617824075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45981.866617824075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45981.866617824075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45981.866617824075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45981.866617824075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45981.866617824075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45981.866617824075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45981.866617824075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45981.866617824075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45981.866617824075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45981.866617824075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45981.866617824075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45981.866617824075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45981.866617824075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45981.866617824075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45981.866617824075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45981.866617824075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45981.866617824075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45981.866617824075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45981.866617824075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45981.866617824075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45981.866617824075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45981.866617824075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45981.866617824075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45981.866617824075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45981.866617824075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45981.866617824075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45981.866617824075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45981.866617824075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45981.866617824075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45981.866617824075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45981.866617824075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45981.866617824075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45981.866617824075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45981.866617824075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45981.866617824075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45981.866617824075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45981.866617824075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45981.866617824075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45981.866617824075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45981.866617824075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45981.866617824075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45981.866617824075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45981.866617824075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45981.866617824075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45981.866617824075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45981.866617824075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45981.866617824075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45981.866617824075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45981.866617824075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45981.866617824075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45981.866617824075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45981.866617824075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45981.866617824075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45981.866617824075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45981.866617824075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45981.866617824075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45981.866617824075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45981.866617824075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45981.866617824075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45981.866617824075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45981.866617824075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45981.866617824075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45981.866617824075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45981.866617824075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45981.866617824075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45981.866617824075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45981.866617824075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45981.866617824075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45981.866617824075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45981.866617824075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45981.866617824075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45981.866617824075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45981.866617824075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45981.866617824075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45981.866617824075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45981.866617824075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45981.866617824075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45981.866617824075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45981.866617824075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45981.866617824075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45981.866617824075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45981.866617824075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45981.866617824075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45981.866617824075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45981.866617824075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45981.866617824075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45981.866617824075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45981.866617824075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45981.866617824075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45981.866617824075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45981.866617824075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45981.866617824075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45981.866617824075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45981.866617824075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45981.866617824075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45981.866617824075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45981.866617824075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45981.866617824075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45981.866617824075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45981.866617824075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45981.866617824075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45981.866617824075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45981.866617824075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45981.866617824075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45981.866617824075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45981.866617824075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45981.866617824075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45981.866617824075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45981.866617824075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45981.866617824075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45981.866617824075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45981.866617824075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45981.866617824075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45981.866617824075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45981.866617824075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45981.866617824075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45981.866617824075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45981.866617824075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45981.866617824075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45981.866617824075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45981.866617824075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45981.866617824075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45981.866617824075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45981.866617824075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45981.866617824075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45981.866617824075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45981.866617824075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45981.866617824075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45981.866617824075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45981.866617824075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45981.866617824075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45981.866617824075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45981.866617824075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45981.866617824075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45981.866617824075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45981.866617824075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45981.866617824075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45981.866617824075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45981.866617824075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45981.866617824075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45981.866617824075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45981.866617824075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45981.866617824075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45981.866617824075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45981.866617824075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45981.866617824075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45981.866617824075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45981.866617824075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45981.866617824075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45981.866617824075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45981.866617824075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45981.866617824075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45981.866617824075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45981.866617824075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45981.866617824075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45981.866617824075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45981.866617824075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45981.866617824075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45981.866617824075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45981.866617824075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45981.866617824075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45981.866617824075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45981.866617824075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45981.866617824075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45981.866617824075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45981.866617824075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45981.866617824075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45981.866617824075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45981.866617824075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45981.866617824075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45981.866617824075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45981.866617824075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45981.866617824075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45981.866617824075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45981.866617824075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45981.866617824075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45981.866617824075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45981.866617824075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45981.866617824075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45981.866617824075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45981.866617824075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45981.866617824075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45981.866617824075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45981.866617824075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45981.866617824075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45981.866617824075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45981.866617824075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45981.866617824075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45981.866617824075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45981.866617824075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45981.866617824075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45981.866617824075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45981.866617824075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45981.866617824075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45981.866617824075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45981.866617824075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45981.866617824075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45981.866617824075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45981.866617824075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45981.866617824075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45981.866617824075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45981.866617824075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45981.866617824075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45981.866617824075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45981.866617824075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45981.866617824075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45981.866617824075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45981.866617824075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45981.866617824075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45981.866617824075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45981.866617824075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45981.866617824075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45981.866617824075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45981.866617824075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45981.866617824075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45981.866617824075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45981.866617824075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45981.866617824075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45981.866617824075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45981.866617824075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45981.866617824075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45981.866617824075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45981.866617824075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45981.866617824075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45981.866617824075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45981.866617824075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45981.866617824075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45981.866617824075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45981.866617824075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45981.866617824075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45981.866617824075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45981.866617824075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45981.866617824075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45981.866617824075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45981.866617824075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45981.866617824075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45981.866617824075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45981.866617824075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45981.866617824075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45981.866617824075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45981.866617824075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45981.866617824075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45981.866617824075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45981.866617824075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45981.866617824075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45981.866617824075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45981.866617824075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45981.866617824075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45981.866617824075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45981.866617824075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45981.866617824075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45981.866617824075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45981.866617824075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45981.866617824075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45981.866617824075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45981.866617824075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45981.866617824075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45981.866617824075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45981.866617824075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45981.866617824075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45981.866617824075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45981.866617824075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45981.866617824075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45981.866617824075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45981.866617824075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45981.866617824075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45981.866617824075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45981.866617824075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45981.866617824075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45981.866617824075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45981.866617824075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45981.866617824075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45981.866617824075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45981.866617824075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45981.866617824075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45981.866617824075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45981.866617824075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45981.866617824075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45981.866617824075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45981.866617824075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45981.866617824075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45981.866617824075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45981.866617824075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45981.866617824075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45981.866617824075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45981.866617824075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45981.866617824075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45981.866617824075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45981.866617824075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45981.866617824075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45981.866617824075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45981.866617824075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45981.866617824075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45981.866617824075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45981.866617824075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45981.866617824075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45981.866617824075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45981.866617824075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45981.866617824075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45981.866617824075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45981.866617824075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45981.866617824075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45981.866617824075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45981.866617824075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45981.866617824075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45981.866617824075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45981.866617824075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45981.866617824075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45981.866617824075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45981.866617824075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45981.866617824075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45981.866617824075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45981.866617824075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45981.866617824075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45981.866617824075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45981.866617824075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45981.866617824075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45981.866617824075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45981.866617824075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45981.866617824075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45981.866617824075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45981.866617824075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45981.866617824075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45981.866617824075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45981.866617824075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45981.866617824075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45981.866617824075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45981.866617824075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45981.866617824075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45981.866617824075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45981.866617824075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45981.866617824075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45981.866617824075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45981.866617824075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45981.866617824075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45981.866617824075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45981.866617824075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45981.866617824075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45981.866617824075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45981.866617824075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45981.866617824075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45981.866617824075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45981.866617824075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45981.866617824075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45981.866617824075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45981.866617824075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45981.866617824075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45981.866617824075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45981.866617824075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45981.866617824075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45981.866617824075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45981.866617824075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45981.866617824075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45981.866617824075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45981.866617824075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45981.866617824075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45981.866617824075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45981.866617824075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45981.866617824075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45981.866617824075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45981.866617824075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45981.866617824075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45981.866617824075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45981.866617824075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45981.866617824075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45981.866617824075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45981.866617824075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45981.866617824075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45981.866617824075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45981.866617824075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45981.866617824075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45981.866617824075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45981.866617824075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45981.866617824075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45981.866617824075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45981.866617824075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45981.866617824075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45981.866617824075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45981.866617824075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45981.866617824075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45981.866617824075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45981.866617824075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45981.866617824075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45981.866617824075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45981.866617824075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45981.866617824075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45981.866617824075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45981.866617824075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45981.866617824075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45981.866617824075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45981.866617824075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45981.866617824075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45981.866617824075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45981.866617824075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45981.866617824075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45981.866617824075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45981.866617824075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45981.866617824075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45981.866617824075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45981.866617824075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45981.866617824075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45981.866617824075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45981.866617824075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45981.866617824075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45981.866617824075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45981.866617824075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45981.866617824075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45981.866617824075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45981.866617824075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45981.866617824075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45981.866617824075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45981.866617824075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45981.866617824075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45981.866617824075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45981.866617824075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45981.866617824075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45981.866617824075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45981.866617824075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45981.866617824075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45981.866617824075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45981.866617824075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45981.866617824075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45981.866617824075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278.38590023147844</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30679</v>
      </c>
      <c r="E3" s="94" t="s">
        <v>39021</v>
      </c>
      <c r="F3" s="95">
        <v>45981.808842592596</v>
      </c>
      <c r="G3" s="96">
        <f t="shared" ref="G3:G34" ca="1" si="0">IFERROR(NOW()-F3,"")</f>
        <v>5.7775231478444766E-2</v>
      </c>
      <c r="H3" s="95">
        <v>45981.782187500001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45981.866617824075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45981.866617824075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45981.866617824075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45981.866617824075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45981.866617824075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45981.866617824075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45981.866617824075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45981.866617824075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45981.866617824075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45981.866617824075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45981.866617824075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45981.866617824075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45981.866617824075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45981.866617824075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45981.866617824075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45981.866617824075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45981.866617824075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45981.866617824075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45981.866617824075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45981.866617824075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45981.866617824075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45981.866617824075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45981.866617824075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45981.866617824075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45981.866617824075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45981.866617824075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45981.866617824075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45981.866617824075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45981.866617824075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45981.866617824075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45981.866617824075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45981.866617824075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45981.866617824075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45981.866617824075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45981.866617824075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45981.866617824075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45981.866617824075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45981.866617824075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45981.866617824075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45981.866617824075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45981.866617824075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45981.866617824075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45981.866617824075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45981.866617824075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45981.866617824075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45981.866617824075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45981.866617824075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45981.866617824075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45981.866617824075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45981.866617824075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45981.866617824075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45981.866617824075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45981.866617824075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45981.866617824075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45981.866617824075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45981.866617824075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45981.866617824075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45981.866617824075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45981.866617824075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45981.866617824075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45981.866617824075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45981.866617824075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45981.866617824075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45981.866617824075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45981.866617824075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45981.866617824075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45981.866617824075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45981.866617824075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45981.866617824075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45981.866617824075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45981.866617824075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45981.866617824075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45981.866617824075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45981.866617824075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45981.866617824075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45981.866617824075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45981.866617824075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45981.866617824075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45981.866617824075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45981.866617824075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45981.866617824075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45981.866617824075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45981.866617824075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45981.866617824075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45981.866617824075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45981.866617824075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45981.866617824075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45981.866617824075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45981.866617824075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45981.866617824075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45981.866617824075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45981.866617824075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45981.866617824075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45981.866617824075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45981.866617824075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45981.866617824075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45981.866617824075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45981.866617824075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45981.866617824075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45981.866617824075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45981.866617824075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45981.866617824075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45981.866617824075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45981.866617824075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45981.866617824075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45981.866617824075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45981.866617824075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45981.866617824075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45981.866617824075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45981.866617824075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45981.866617824075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45981.866617824075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45981.866617824075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45981.866617824075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45981.866617824075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45981.866617824075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45981.866617824075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45981.866617824075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45981.866617824075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45981.866617824075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45981.866617824075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45981.866617824075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45981.866617824075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45981.866617824075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45981.866617824075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45981.866617824075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45981.866617824075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45981.866617824075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45981.866617824075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45981.866617824075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45981.866617824075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45981.866617824075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45981.866617824075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45981.866617824075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45981.866617824075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45981.866617824075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45981.866617824075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45981.866617824075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45981.866617824075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45981.866617824075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45981.866617824075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45981.866617824075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45981.866617824075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45981.866617824075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45981.866617824075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45981.866617824075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45981.866617824075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45981.866617824075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45981.866617824075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45981.866617824075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45981.866617824075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45981.866617824075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45981.866617824075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45981.866617824075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45981.866617824075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45981.866617824075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45981.866617824075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45981.866617824075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45981.866617824075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45981.866617824075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45981.866617824075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45981.866617824075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45981.866617824075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45981.866617824075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45981.866617824075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45981.866617824075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45981.866617824075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45981.866617824075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45981.866617824075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45981.866617824075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45981.866617824075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45981.866617824075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45981.866617824075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45981.866617824075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45981.866617824075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45981.866617824075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45981.866617824075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45981.866617824075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45981.866617824075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45981.866617824075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45981.866617824075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45981.866617824075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45981.866617824075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45981.866617824075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45981.866617824075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45981.866617824075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45981.866617824075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45981.866617824075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45981.866617824075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45981.866617824075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45981.866617824075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45981.866617824075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45981.866617824075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45981.866617824075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45981.866617824075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45981.866617824075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45981.866617824075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45981.866617824075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45981.866617824075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45981.866617824075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45981.866617824075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45981.866617824075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45981.866617824075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45981.866617824075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45981.866617824075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45981.866617824075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45981.866617824075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45981.866617824075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45981.866617824075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45981.866617824075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45981.866617824075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45981.866617824075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45981.866617824075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45981.866617824075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45981.866617824075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45981.866617824075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45981.866617824075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45981.866617824075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45981.866617824075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45981.866617824075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45981.866617824075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45981.866617824075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45981.866617824075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45981.866617824075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45981.866617824075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45981.866617824075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45981.866617824075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45981.866617824075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45981.866617824075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45981.866617824075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45981.866617824075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45981.866617824075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45981.866617824075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45981.866617824075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45981.866617824075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45981.866617824075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45981.866617824075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45981.866617824075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45981.866617824075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45981.866617824075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45981.866617824075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45981.866617824075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45981.866617824075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45981.866617824075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45981.866617824075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45981.866617824075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45981.866617824075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45981.866617824075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45981.866617824075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45981.866617824075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45981.866617824075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45981.866617824075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45981.866617824075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45981.866617824075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45981.866617824075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45981.866617824075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45981.866617824075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45981.866617824075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45981.866617824075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45981.866617824075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45981.866617824075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45981.866617824075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45981.866617824075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45981.866617824075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45981.866617824075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45981.866617824075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45981.866617824075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45981.866617824075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45981.866617824075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45981.866617824075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45981.866617824075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45981.866617824075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45981.866617824075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45981.866617824075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45981.866617824075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45981.866617824075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45981.866617824075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45981.866617824075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45981.866617824075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45981.866617824075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45981.866617824075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45981.866617824075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45981.866617824075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45981.866617824075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45981.866617824075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45981.866617824075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45981.866617824075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45981.866617824075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45981.866617824075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45981.866617824075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45981.866617824075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45981.866617824075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45981.866617824075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45981.866617824075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45981.866617824075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45981.866617824075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45981.866617824075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45981.866617824075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45981.866617824075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45981.866617824075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45981.866617824075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45981.866617824075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45981.866617824075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45981.866617824075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45981.866617824075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45981.866617824075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45981.866617824075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45981.866617824075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45981.866617824075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45981.866617824075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45981.866617824075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45981.866617824075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45981.866617824075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45981.866617824075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45981.866617824075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45981.866617824075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45981.866617824075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45981.866617824075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45981.866617824075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45981.866617824075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45981.866617824075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45981.866617824075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45981.866617824075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45981.866617824075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45981.866617824075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45981.866617824075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45981.866617824075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45981.866617824075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45981.866617824075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45981.866617824075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45981.866617824075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45981.866617824075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45981.866617824075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45981.866617824075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45981.866617824075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45981.866617824075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45981.866617824075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45981.866617824075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45981.866617824075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45981.866617824075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45981.866617824075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45981.866617824075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45981.866617824075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45981.866617824075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45981.866617824075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45981.866617824075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45981.866617824075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45981.866617824075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45981.866617824075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45981.866617824075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45981.866617824075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45981.866617824075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45981.866617824075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45981.866617824075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45981.866617824075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45981.866617824075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45981.866617824075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45981.866617824075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45981.866617824075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45981.866617824075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45981.866617824075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45981.866617824075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45981.866617824075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45981.866617824075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45981.866617824075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45981.866617824075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45981.866617824075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45981.866617824075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45981.866617824075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45981.866617824075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45981.866617824075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45981.866617824075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45981.866617824075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45981.866617824075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45981.866617824075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45981.866617824075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45981.866617824075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45981.866617824075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45981.866617824075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45981.866617824075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45981.866617824075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45981.866617824075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45981.866617824075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45981.866617824075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45981.866617824075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45981.866617824075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45981.866617824075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45981.866617824075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45981.866617824075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45981.866617824075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45981.866617824075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45981.866617824075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45981.866617824075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45981.866617824075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45981.866617824075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45981.866617824075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45981.866617824075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45981.866617824075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45981.866617824075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45981.866617824075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45981.866617824075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45981.866617824075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45981.866617824075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45981.866617824075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45981.866617824075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45981.866617824075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45981.866617824075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45981.866617824075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45981.866617824075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45981.866617824075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45981.866617824075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45981.866617824075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45981.866617824075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45981.866617824075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45981.866617824075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45981.866617824075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45981.866617824075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45981.866617824075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45981.866617824075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45981.866617824075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45981.866617824075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45981.866617824075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45981.866617824075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45981.866617824075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45981.866617824075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45981.866617824075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45981.866617824075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45981.866617824075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45981.866617824075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45981.866617824075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45981.866617824075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45981.866617824075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45981.866617824075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45981.866617824075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45981.866617824075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45981.866617824075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45981.866617824075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45981.866617824075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45981.866617824075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45981.866617824075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45981.866617824075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45981.866617824075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45981.866617824075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45981.866617824075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45981.866617824075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45981.866617824075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45981.866617824075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45981.866617824075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45981.866617824075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45981.866617824075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45981.866617824075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45981.866617824075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45981.866617824075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45981.866617824075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45981.866617824075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45981.866617824075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45981.866617824075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45981.866617824075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45981.866617824075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45981.866617824075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45981.866617824075</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F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90.034557638886326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55.677740509258001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33.205506712962233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4.351814583336818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0.49331921296106884</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R5</v>
      </c>
      <c r="C7" s="109"/>
      <c r="D7" s="109" t="s">
        <v>15237</v>
      </c>
      <c r="E7" s="109"/>
      <c r="F7" s="109"/>
      <c r="G7" s="111">
        <f ca="1">IFERROR(NOW()-F7,"")</f>
        <v>45981.866617824075</v>
      </c>
      <c r="H7" s="128"/>
      <c r="I7" s="109" t="str">
        <f>IFERROR(VLOOKUP(D7,DB!A:F,6,0),"")</f>
        <v>SCECO</v>
      </c>
      <c r="J7" s="109" t="str">
        <f>IFERROR(VLOOKUP(D7,DB!A:G,7,0),"")</f>
        <v>Dead</v>
      </c>
      <c r="K7" s="109"/>
      <c r="L7" s="109" t="str">
        <f>IFERROR(VLOOKUP(D7,DB!A:I,9,0),"")</f>
        <v>Latis</v>
      </c>
    </row>
    <row r="8" spans="1:13">
      <c r="A8" s="109"/>
      <c r="B8" s="109" t="str">
        <f>IFERROR(VLOOKUP(D8,DB!A:K,11,0),"")</f>
        <v/>
      </c>
      <c r="C8" s="109"/>
      <c r="D8" s="109"/>
      <c r="E8" s="109"/>
      <c r="F8" s="109"/>
      <c r="G8" s="111">
        <f ca="1">IFERROR(NOW()-F8,"")</f>
        <v>45981.866617824075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45981.866617824075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45981.866617824075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45981.866617824075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45981.866617824075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45981.866617824075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45981.866617824075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45981.866617824075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45981.866617824075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45981.866617824075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45981.866617824075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45981.866617824075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45981.866617824075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45981.866617824075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45981.866617824075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45981.866617824075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45981.866617824075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45981.866617824075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45981.866617824075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45981.866617824075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45981.866617824075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45981.866617824075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45981.866617824075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45981.866617824075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45981.866617824075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45981.866617824075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45981.866617824075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45981.866617824075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45981.866617824075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45981.866617824075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45981.866617824075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45981.866617824075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45981.866617824075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45981.866617824075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45981.866617824075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45981.866617824075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45981.866617824075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45981.866617824075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45981.866617824075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45981.866617824075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45981.866617824075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45981.866617824075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45981.866617824075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45981.866617824075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45981.866617824075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45981.866617824075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45981.866617824075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45981.866617824075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45981.866617824075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45981.866617824075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45981.866617824075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45981.866617824075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45981.866617824075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45981.866617824075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45981.866617824075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45981.866617824075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45981.866617824075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45981.866617824075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45981.866617824075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45981.866617824075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45981.866617824075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45981.866617824075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45981.866617824075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45981.866617824075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45981.866617824075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45981.866617824075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45981.866617824075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45981.866617824075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45981.866617824075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45981.866617824075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45981.866617824075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45981.866617824075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45981.866617824075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45981.866617824075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45981.866617824075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45981.866617824075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45981.866617824075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45981.866617824075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45981.866617824075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45981.866617824075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45981.866617824075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45981.866617824075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45981.866617824075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45981.866617824075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45981.866617824075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45981.866617824075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45981.866617824075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45981.866617824075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45981.866617824075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45981.866617824075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45981.866617824075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45981.866617824075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45981.866617824075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45981.866617824075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45981.866617824075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45981.866617824075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45981.866617824075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45981.866617824075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45981.866617824075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45981.866617824075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45981.866617824075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45981.866617824075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45981.866617824075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45981.866617824075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45981.866617824075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45981.866617824075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45981.866617824075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45981.866617824075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0">
        <v>1</v>
      </c>
      <c r="D2" s="149" t="s">
        <v>37200</v>
      </c>
      <c r="E2" s="109" t="s">
        <v>39021</v>
      </c>
      <c r="F2" s="121"/>
      <c r="G2" s="104">
        <f t="shared" ref="G2:G7" ca="1" si="0">IFERROR(NOW()-F2,"-")</f>
        <v>45981.866617824075</v>
      </c>
      <c r="H2" s="121">
        <v>45981.780277777776</v>
      </c>
      <c r="I2" s="119" t="str">
        <f>IFERROR(VLOOKUP(D2,DB!A:F,6,0),"")</f>
        <v>SCECO</v>
      </c>
      <c r="J2" s="119" t="str">
        <f>IFERROR(VLOOKUP(D2,DB!A:G,7,0),"")</f>
        <v>Dead</v>
      </c>
      <c r="K2" s="122" t="s">
        <v>39123</v>
      </c>
      <c r="L2" s="123" t="str">
        <f>IFERROR(VLOOKUP(D2,DB!A:I,9,0),"")</f>
        <v>Latis</v>
      </c>
    </row>
    <row r="3" spans="1:16382" ht="31.5" customHeight="1">
      <c r="A3" s="118" t="s">
        <v>39122</v>
      </c>
      <c r="B3" s="119" t="str">
        <f>IFERROR(VLOOKUP(D3,DB!A:K,11,0),"")</f>
        <v>R6</v>
      </c>
      <c r="C3" s="150">
        <v>2</v>
      </c>
      <c r="D3" s="149" t="s">
        <v>37244</v>
      </c>
      <c r="E3" s="109" t="s">
        <v>39021</v>
      </c>
      <c r="F3" s="121"/>
      <c r="G3" s="104">
        <f t="shared" ca="1" si="0"/>
        <v>45981.866617824075</v>
      </c>
      <c r="H3" s="121">
        <v>45981.780277777776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50"/>
      <c r="D4" s="119"/>
      <c r="E4" s="109"/>
      <c r="F4" s="121"/>
      <c r="G4" s="104">
        <f t="shared" ca="1" si="0"/>
        <v>45981.866617824075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45981.866617824075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45981.866617824075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45981.866617824075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ref="G8:G41" ca="1" si="1">IFERROR(NOW()-F8,"-")</f>
        <v>45981.866617824075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45981.866617824075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45981.866617824075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45981.866617824075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45981.866617824075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45981.866617824075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45981.866617824075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45981.866617824075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45981.866617824075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45981.866617824075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45981.866617824075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45981.866617824075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45981.866617824075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45981.866617824075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45981.866617824075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45981.866617824075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45981.866617824075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45981.866617824075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45981.866617824075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45981.866617824075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45981.866617824075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45981.866617824075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45981.866617824075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45981.866617824075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45981.866617824075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45981.866617824075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45981.866617824075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45981.866617824075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45981.866617824075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45981.866617824075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45981.866617824075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45981.866617824075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45981.866617824075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45981.866617824075</v>
      </c>
      <c r="H41" s="121"/>
      <c r="I41" s="119" t="str">
        <f>IFERROR(VLOOKUP(D41,DB!A:F,6,0),"")</f>
        <v/>
      </c>
      <c r="J41" s="119" t="str">
        <f>IFERROR(VLOOKUP(D41,DB!A:G,7,0),"")</f>
        <v/>
      </c>
      <c r="K41" s="122"/>
      <c r="L41" s="123"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2025-11-20T17:47:56Z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